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HERME\Desktop\GINASIO\GANHADORA GINASIO\"/>
    </mc:Choice>
  </mc:AlternateContent>
  <xr:revisionPtr revIDLastSave="0" documentId="8_{7BC80CB1-69A9-4F8D-B85D-B89762E052F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Orçamento Sintético" sheetId="1" r:id="rId1"/>
    <sheet name="ENCARGOS" sheetId="4" r:id="rId2"/>
    <sheet name="Planilha4" sheetId="7" r:id="rId3"/>
    <sheet name="orçamento analítico" sheetId="2" r:id="rId4"/>
    <sheet name="cronograma" sheetId="3" r:id="rId5"/>
  </sheets>
  <externalReferences>
    <externalReference r:id="rId6"/>
    <externalReference r:id="rId7"/>
  </externalReferences>
  <definedNames>
    <definedName name="_xlnm.Print_Area" localSheetId="4">cronograma!$A$1:$O$29</definedName>
    <definedName name="_xlnm.Print_Area" localSheetId="1">ENCARGOS!$A$1:$F$40</definedName>
    <definedName name="_xlnm.Print_Titles" localSheetId="0">'[1]repeated header'!$4:$4</definedName>
  </definedNames>
  <calcPr calcId="179021"/>
</workbook>
</file>

<file path=xl/calcChain.xml><?xml version="1.0" encoding="utf-8"?>
<calcChain xmlns="http://schemas.openxmlformats.org/spreadsheetml/2006/main">
  <c r="I35" i="7" l="1"/>
  <c r="A28" i="7" s="1"/>
  <c r="P24" i="7"/>
  <c r="M24" i="7"/>
  <c r="J24" i="7"/>
  <c r="I24" i="7"/>
  <c r="A25" i="7" s="1"/>
  <c r="F24" i="7"/>
  <c r="F20" i="7"/>
  <c r="P19" i="7"/>
  <c r="M19" i="7"/>
  <c r="J19" i="7"/>
  <c r="F19" i="7"/>
  <c r="F21" i="7" s="1"/>
  <c r="P18" i="7"/>
  <c r="M18" i="7"/>
  <c r="J18" i="7"/>
  <c r="P17" i="7"/>
  <c r="M17" i="7"/>
  <c r="J17" i="7"/>
  <c r="P16" i="7"/>
  <c r="M16" i="7"/>
  <c r="J16" i="7"/>
  <c r="P15" i="7"/>
  <c r="M15" i="7"/>
  <c r="J15" i="7"/>
  <c r="P14" i="7"/>
  <c r="M14" i="7"/>
  <c r="J14" i="7"/>
  <c r="P13" i="7"/>
  <c r="M13" i="7"/>
  <c r="J13" i="7"/>
  <c r="P12" i="7"/>
  <c r="M12" i="7"/>
  <c r="J12" i="7"/>
  <c r="A27" i="7" l="1"/>
</calcChain>
</file>

<file path=xl/sharedStrings.xml><?xml version="1.0" encoding="utf-8"?>
<sst xmlns="http://schemas.openxmlformats.org/spreadsheetml/2006/main" count="8115" uniqueCount="1311">
  <si>
    <t>Obra</t>
  </si>
  <si>
    <t>Bancos</t>
  </si>
  <si>
    <t>B.D.I.</t>
  </si>
  <si>
    <t>Encargos Sociais</t>
  </si>
  <si>
    <t>Cópia de: Serviços de Construção de GINASIO POLIESPORTIVO DE BRASIL NOVO</t>
  </si>
  <si>
    <t xml:space="preserve">SINAPI - 02/2022 - Pará
SBC - 03/2022 - Pará
ORSE - 01/2022 - Sergipe
SEDOP - 02/2022 - Pará
</t>
  </si>
  <si>
    <t>24,02%</t>
  </si>
  <si>
    <t>Não Desonerado: embutido nos preços unitário dos insumos de mão de obra, de acordo com as bases.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</si>
  <si>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</si>
  <si>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</si>
  <si>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</si>
  <si>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</si>
  <si>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</si>
  <si>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</si>
  <si>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</si>
  <si>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</si>
  <si>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</si>
  <si>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</si>
  <si>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</si>
  <si>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</si>
  <si>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ADMINISTRAÇÃO LOCAL</t>
  </si>
  <si>
    <t xml:space="preserve"> 1.1 </t>
  </si>
  <si>
    <t xml:space="preserve"> 74209/001 </t>
  </si>
  <si>
    <t>SINAPI</t>
  </si>
  <si>
    <t>PLACA DE OBRA EM CHAPA DE ACO GALVANIZADO</t>
  </si>
  <si>
    <t>m²</t>
  </si>
  <si>
    <t xml:space="preserve"> 1.2 </t>
  </si>
  <si>
    <t xml:space="preserve"> 73805/001 </t>
  </si>
  <si>
    <t>BARRACAO DE OBRA PARA ALOJAMENTO/ESCRITORIO, PISO EM PINHO 3A, PAREDES EM COMPENSADO 10MM, COBERTURA EM TELHA FIBROCIMENTO 6MM, INCLUSO INSTALACOES ELETRICAS E ESQUADRIAS. REAPROVEITADO 5 VEZES</t>
  </si>
  <si>
    <t xml:space="preserve"> 1.3 </t>
  </si>
  <si>
    <t xml:space="preserve"> 74220/001 </t>
  </si>
  <si>
    <t>TAPUME DE CHAPA DE MADEIRA COMPENSADA, E= 6MM, COM PINTURA A CAL E REAPROVEITAMENTO DE 2X</t>
  </si>
  <si>
    <t xml:space="preserve"> 1.4 </t>
  </si>
  <si>
    <t xml:space="preserve"> 73960/001 </t>
  </si>
  <si>
    <t>INSTAL/LIGACAO PROVISORIA ELETRICA BAIXA TENSAO P/CANT OBRA           OBRA,M3-CHAVE 100A CARGA 3KWH,20CV EXCL FORN MEDIDOR</t>
  </si>
  <si>
    <t>UN</t>
  </si>
  <si>
    <t xml:space="preserve"> 1.5 </t>
  </si>
  <si>
    <t xml:space="preserve"> 98525 </t>
  </si>
  <si>
    <t>LIMPEZA MECANIZADA DE CAMADA VEGETAL, VEGETAÇÃO E PEQUENAS ÁRVORES (DIÂMETRO DE TRONCO MENOR QUE 0,20 M), COM TRATOR DE ESTEIRAS.AF_05/2018</t>
  </si>
  <si>
    <t xml:space="preserve"> 2 </t>
  </si>
  <si>
    <t>MOVIMENTAÇÃO DE TERRA</t>
  </si>
  <si>
    <t xml:space="preserve"> 2.1 </t>
  </si>
  <si>
    <t xml:space="preserve"> 90092 </t>
  </si>
  <si>
    <t>ESCAVAÇÃO MECANIZADA DE VALA COM PROF. MAIOR QUE 1,5 M E ATÉ 3,0 M(MÉDIA MONTANTE E JUSANTE/UMA COMPOSIÇÃO POR TRECHO), ESCAVADEIRA (0,8 M3), LARG. MENOR QUE 1,5 M, EM SOLO DE 1A CATEGORIA, LOCAIS COM BAIXO NÍVEL DE INTERFERÊNCIA. AF_02/2021</t>
  </si>
  <si>
    <t>m³</t>
  </si>
  <si>
    <t xml:space="preserve"> 2.2 </t>
  </si>
  <si>
    <t xml:space="preserve"> 79483 </t>
  </si>
  <si>
    <t>APILOAMENTO COM MACO DE 30KG</t>
  </si>
  <si>
    <t xml:space="preserve"> 2.3 </t>
  </si>
  <si>
    <t xml:space="preserve"> 101600 </t>
  </si>
  <si>
    <t>ESCORAMENTO DE VALA, TIPO BLINDAGEM, COM PROFUNDIDADE DE 0 A 1,5 M, LARGURA MENOR QUE 1,5 M - EXECUÇÃO, NÃO INCLUI MATERIAL. AF_08/2020</t>
  </si>
  <si>
    <t xml:space="preserve"> 2.4 </t>
  </si>
  <si>
    <t xml:space="preserve"> 030254 </t>
  </si>
  <si>
    <t>SEDOP</t>
  </si>
  <si>
    <t>Reaterro compactado</t>
  </si>
  <si>
    <t xml:space="preserve"> 3 </t>
  </si>
  <si>
    <t>INFRAESTRUTURA - FUNDAÇÃO</t>
  </si>
  <si>
    <t xml:space="preserve"> 3.1 </t>
  </si>
  <si>
    <t>CONCRETO ARMADO - SAPATAS</t>
  </si>
  <si>
    <t xml:space="preserve"> 3.1.1 </t>
  </si>
  <si>
    <t xml:space="preserve"> 83532 </t>
  </si>
  <si>
    <t>LASTRO DE CONCRETO, PREPARO MECANICO</t>
  </si>
  <si>
    <t xml:space="preserve"> 3.1.2 </t>
  </si>
  <si>
    <t xml:space="preserve"> 5970 </t>
  </si>
  <si>
    <t>FORMA TABUA PARA CONCRETO EM FUNDACAO, C/ REAPROVEITAMENTO 2X.</t>
  </si>
  <si>
    <t xml:space="preserve"> 3.1.3 </t>
  </si>
  <si>
    <t xml:space="preserve"> 92793 </t>
  </si>
  <si>
    <t>CORTE E DOBRA DE AÇO CA-50, DIÂMETRO DE 8,0 MM, UTILIZADO EM ESTRUTURAS DIVERSAS, EXCETO LAJES. AF_12/2015</t>
  </si>
  <si>
    <t>KG</t>
  </si>
  <si>
    <t xml:space="preserve"> 3.1.4 </t>
  </si>
  <si>
    <t xml:space="preserve"> 92791 </t>
  </si>
  <si>
    <t>CORTE E DOBRA DE AÇO CA-60, DIÂMETRO DE 5,0 MM, UTILIZADO EM ESTRUTURAS DIVERSAS, EXCETO LAJES. AF_12/2015</t>
  </si>
  <si>
    <t xml:space="preserve"> 3.1.5 </t>
  </si>
  <si>
    <t xml:space="preserve"> 96558 </t>
  </si>
  <si>
    <t>CONCRETAGEM DE SAPATAS, FCK 30 MPA, COM USO DE BOMBA  LANÇAMENTO, ADENSAMENTO E ACABAMENTO. AF_11/2016</t>
  </si>
  <si>
    <t xml:space="preserve"> 3.2 </t>
  </si>
  <si>
    <t>CONCRETO ARMADO - BLOCO DE COROAMENTO (ESTACA)</t>
  </si>
  <si>
    <t xml:space="preserve"> 3.2.1 </t>
  </si>
  <si>
    <t xml:space="preserve"> 3.2.2 </t>
  </si>
  <si>
    <t xml:space="preserve"> 3.2.3 </t>
  </si>
  <si>
    <t xml:space="preserve"> 3.2.4 </t>
  </si>
  <si>
    <t xml:space="preserve"> 3.2.5 </t>
  </si>
  <si>
    <t xml:space="preserve"> 96557 </t>
  </si>
  <si>
    <t>CONCRETAGEM DE BLOCOS DE COROAMENTO E VIGAS BALDRAMES, FCK 30 MPA, COM USO DE BOMBA  LANÇAMENTO, ADENSAMENTO E ACABAMENTO. AF_06/2017</t>
  </si>
  <si>
    <t xml:space="preserve"> 4 </t>
  </si>
  <si>
    <t>SUPERESTRUTURA</t>
  </si>
  <si>
    <t xml:space="preserve"> 4.1 </t>
  </si>
  <si>
    <t>CONCRETO ARMADO - VIGAS</t>
  </si>
  <si>
    <t xml:space="preserve"> 4.1.1 </t>
  </si>
  <si>
    <t xml:space="preserve"> 92448 </t>
  </si>
  <si>
    <t>MONTAGEM E DESMONTAGEM DE FÔRMA DE VIGA, ESCORAMENTO COM PONTALETE DE MADEIRA, PÉ-DIREITO SIMPLES, EM MADEIRA SERRADA, 4 UTILIZAÇÕES. AF_09/2020</t>
  </si>
  <si>
    <t xml:space="preserve"> 4.1.2 </t>
  </si>
  <si>
    <t xml:space="preserve"> 4.1.3 </t>
  </si>
  <si>
    <t xml:space="preserve"> 4.1.4 </t>
  </si>
  <si>
    <t xml:space="preserve"> 103675 </t>
  </si>
  <si>
    <t>CONCRETAGEM DE VIGAS E LAJES, FCK=25 MPA, PARA LAJES MACIÇAS OU NERVURADAS COM USO DE BOMBA - LANÇAMENTO, ADENSAMENTO E ACABAMENTO. AF_02/2022</t>
  </si>
  <si>
    <t xml:space="preserve"> 4.2 </t>
  </si>
  <si>
    <t>CONCRETO ARMADO - LAJES E PILARES</t>
  </si>
  <si>
    <t xml:space="preserve"> 4.2.1 </t>
  </si>
  <si>
    <t xml:space="preserve"> 92510 </t>
  </si>
  <si>
    <t>MONTAGEM E DESMONTAGEM DE FÔRMA DE LAJE MACIÇA, PÉ-DIREITO SIMPLES, EM CHAPA DE MADEIRA COMPENSADA RESINADA, 2 UTILIZAÇÕES. AF_09/2020</t>
  </si>
  <si>
    <t xml:space="preserve"> 4.2.2 </t>
  </si>
  <si>
    <t xml:space="preserve"> 4.2.3 </t>
  </si>
  <si>
    <t xml:space="preserve"> 4.2.4 </t>
  </si>
  <si>
    <t xml:space="preserve"> 4.2.5 </t>
  </si>
  <si>
    <t xml:space="preserve"> 74202/002 </t>
  </si>
  <si>
    <t>LAJE PRE-MOLDADA P/PISO, SOBRECARGA 200KG/M2, VAOS ATE 3,50M/E=8CM, C/LAJOTAS E CAP.C/CONC FCK=20MPA, 4CM, INTER-EIXO 38CM, C/ESCORAMENTO (REAPR.3X) E FERRAGEM NEGATIVA</t>
  </si>
  <si>
    <t xml:space="preserve"> 4.2.6 </t>
  </si>
  <si>
    <t xml:space="preserve"> 101792 </t>
  </si>
  <si>
    <t>ESCORAMENTO DE FÔRMAS DE LAJE EM MADEIRA NÃO APARELHADA, PÉ-DIREITO SIMPLES, INCLUSO TRAVAMENTO, 4 UTILIZAÇÕES. AF_09/2020</t>
  </si>
  <si>
    <t xml:space="preserve"> 4.3 </t>
  </si>
  <si>
    <t>CONCRETO ARMADO -  ESCADAS</t>
  </si>
  <si>
    <t xml:space="preserve"> 4.3.1 </t>
  </si>
  <si>
    <t xml:space="preserve"> 4.3.2 </t>
  </si>
  <si>
    <t xml:space="preserve"> 4.3.3 </t>
  </si>
  <si>
    <t xml:space="preserve"> 103686 </t>
  </si>
  <si>
    <t>CONCRETAGEM DE ESCADAS, FCK=25 MPA, COM USO DE BOMBA - LANÇAMENTO, ADENSAMENTO E ACABAMENTO. AF_02/2022</t>
  </si>
  <si>
    <t xml:space="preserve"> 4.4 </t>
  </si>
  <si>
    <t>CONCRETO ARMADO - CORTINA DE CONTENÇÃO</t>
  </si>
  <si>
    <t xml:space="preserve"> 4.4.1 </t>
  </si>
  <si>
    <t xml:space="preserve"> 4.4.2 </t>
  </si>
  <si>
    <t xml:space="preserve"> 4.4.3 </t>
  </si>
  <si>
    <t xml:space="preserve"> 4.4.4 </t>
  </si>
  <si>
    <t xml:space="preserve"> 100349 </t>
  </si>
  <si>
    <t>CONCRETAGEM DE CORTINA DE CONTENÇÃO, ATRAVÉS DE BOMBA   LANÇAMENTO, ADENSAMENTO E ACABAMENTO. AF_07/2019</t>
  </si>
  <si>
    <t xml:space="preserve"> 4.5 </t>
  </si>
  <si>
    <t>CONCRETO ARMADO - VERGAS E CONTRAVERGAS</t>
  </si>
  <si>
    <t xml:space="preserve"> 4.5.1 </t>
  </si>
  <si>
    <t xml:space="preserve"> 74200/001 </t>
  </si>
  <si>
    <t>VERGA 10X10CM EM CONCRETO PRÉ-MOLDADO FCK=20MPA (PREPARO COM BETONEIRA) AÇO CA60, BITOLA FINA, INCLUSIVE FORMAS TABUA 3A.</t>
  </si>
  <si>
    <t>M</t>
  </si>
  <si>
    <t xml:space="preserve"> 5 </t>
  </si>
  <si>
    <t>SISTEMAS DE VEDAÇÃO VERTICAL</t>
  </si>
  <si>
    <t xml:space="preserve"> 5.1 </t>
  </si>
  <si>
    <t>ELEMENTO VAZADO</t>
  </si>
  <si>
    <t xml:space="preserve"> 5.1.1 </t>
  </si>
  <si>
    <t xml:space="preserve"> 101161 </t>
  </si>
  <si>
    <t>ALVENARIA DE VEDAÇÃO COM ELEMENTO VAZADO DE CONCRETO (COBOGÓ) DE 7X50X50CM E ARGAMASSA DE ASSENTAMENTO COM PREPARO EM BETONEIRA. AF_05/2020</t>
  </si>
  <si>
    <t xml:space="preserve"> 5.2 </t>
  </si>
  <si>
    <t>ALVENARIA DE VEDAÇÃO</t>
  </si>
  <si>
    <t xml:space="preserve"> 5.2.1 </t>
  </si>
  <si>
    <t xml:space="preserve"> 87519 </t>
  </si>
  <si>
    <t>ALVENARIA DE VEDAÇÃO DE BLOCOS CERÂMICOS FURADOS NA HORIZONTAL DE 9X19X19CM (ESPESSURA 9CM) DE PAREDES COM ÁREA LÍQUIDA MAIOR OU IGUAL A 6M² COM VÃOS E ARGAMASSA DE ASSENTAMENTO COM PREPARO EM BETONEIRA. AF_06/2014</t>
  </si>
  <si>
    <t xml:space="preserve"> 5.2.2 </t>
  </si>
  <si>
    <t xml:space="preserve"> 73988/002 </t>
  </si>
  <si>
    <t>ENCUNHAMENTO (APERTO DE ALVENARIA) EM TIJOLOS CERAMICOS MACICO 5,7X9X19CM 1/2 VEZ (ESPESSURA 9CM) COM ARGAMASSA TRACO 1:2:8 (CIMENTO, CAL E AREIA)</t>
  </si>
  <si>
    <t xml:space="preserve"> 5.3 </t>
  </si>
  <si>
    <t>ALVENARIA EM ARQUIBANCADAS</t>
  </si>
  <si>
    <t xml:space="preserve"> 5.3.1 </t>
  </si>
  <si>
    <t xml:space="preserve"> 73935/002 </t>
  </si>
  <si>
    <t>ALVENARIA EM TIJOLO CERAMICO FURADO 9X19X19CM, 1 VEZ (ESPESSURA 19 CM), ASSENTADO EM ARGAMASSA TRACO 1:4 (CIMENTO E AREIA MEDIA NAO PENEIRADA), PREPARO MANUAL, JUNTA1 CM</t>
  </si>
  <si>
    <t xml:space="preserve"> 6 </t>
  </si>
  <si>
    <t>ESQUADRIAS</t>
  </si>
  <si>
    <t xml:space="preserve"> 6.1 </t>
  </si>
  <si>
    <t>PORTAS DE MADEIRA</t>
  </si>
  <si>
    <t xml:space="preserve"> 6.1.1 </t>
  </si>
  <si>
    <t xml:space="preserve"> 91296 </t>
  </si>
  <si>
    <t>PORTA DE MADEIRA FRISADA, SEMI-OCA (LEVE OU MÉDIA), 70X210CM, ESPESSURA DE 3CM, INCLUSO DOBRADIÇAS - FORNECIMENTO E INSTALAÇÃO. AF_12/2019</t>
  </si>
  <si>
    <t xml:space="preserve"> 6.1.2 </t>
  </si>
  <si>
    <t xml:space="preserve"> 90843 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</si>
  <si>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</si>
  <si>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 xml:space="preserve"> 6.1.3 </t>
  </si>
  <si>
    <t xml:space="preserve"> 90844 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</si>
  <si>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</si>
  <si>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 xml:space="preserve"> 6.1.4 </t>
  </si>
  <si>
    <t xml:space="preserve"> 100702 </t>
  </si>
  <si>
    <t>PORTA DE CORRER DE ALUMÍNIO, COM DUAS FOLHAS PARA VIDRO, INCLUSO VIDRO LISO INCOLOR, FECHADURA E PUXADOR, SEM ALIZAR. AF_12/2019</t>
  </si>
  <si>
    <t xml:space="preserve"> 6.2 </t>
  </si>
  <si>
    <t>FERRAGENS E ACESSÓRIOS</t>
  </si>
  <si>
    <t xml:space="preserve"> 6.2.1 </t>
  </si>
  <si>
    <t xml:space="preserve"> 100868 </t>
  </si>
  <si>
    <t>BARRA DE APOIO RETA, EM ACO INOX POLIDO, COMPRIMENTO 80 CM,  FIXADA NA PAREDE - FORNECIMENTO E INSTALAÇÃO. AF_01/2020</t>
  </si>
  <si>
    <t xml:space="preserve"> 6.2.2 </t>
  </si>
  <si>
    <t xml:space="preserve"> 100867 </t>
  </si>
  <si>
    <t>BARRA DE APOIO RETA, EM ACO INOX POLIDO, COMPRIMENTO 70 CM,  FIXADA NA PAREDE - FORNECIMENTO E INSTALAÇÃO. AF_01/2020</t>
  </si>
  <si>
    <t xml:space="preserve"> 6.2.3 </t>
  </si>
  <si>
    <t xml:space="preserve"> 74046/002 </t>
  </si>
  <si>
    <t>TARJETA TIPO LIVRE/OCUPADO PARA PORTA DE BANHEIRO</t>
  </si>
  <si>
    <t xml:space="preserve"> 6.3 </t>
  </si>
  <si>
    <t>JANELAS DE ALUMÍNIO</t>
  </si>
  <si>
    <t xml:space="preserve"> 6.3.1 </t>
  </si>
  <si>
    <t xml:space="preserve"> 68052 </t>
  </si>
  <si>
    <t>JANELA BASCULANTE DE ALUMINIO</t>
  </si>
  <si>
    <t xml:space="preserve"> 6.3.2 </t>
  </si>
  <si>
    <t xml:space="preserve"> 85010 </t>
  </si>
  <si>
    <t>CAIXILHO FIXO, DE ALUMINIO, PARA VIDRO</t>
  </si>
  <si>
    <t xml:space="preserve"> 7 </t>
  </si>
  <si>
    <t>SISTEMAS DE COBERTURA</t>
  </si>
  <si>
    <t xml:space="preserve"> 7.1 </t>
  </si>
  <si>
    <t xml:space="preserve"> 94216 </t>
  </si>
  <si>
    <t>TELHAMENTO COM TELHA METÁLICA TERMOACÚSTICA E = 30 MM, COM ATÉ 2 ÁGUAS, INCLUSO IÇAMENTO. AF_07/2019</t>
  </si>
  <si>
    <t xml:space="preserve"> 7.2 </t>
  </si>
  <si>
    <t xml:space="preserve"> 100778 </t>
  </si>
  <si>
    <t>ESTRUTURA TRELIÇADA DE COBERTURA, TIPO FINK, COM LIGAÇÕES PARAFUSADAS, INCLUSOS PERFIS METÁLICOS, CHAPAS METÁLICAS, MÃO DE OBRA E TRANSPORTE COM GUINDASTE - FORNECIMENTO E INSTALAÇÃO. AF_01/2020_P</t>
  </si>
  <si>
    <t xml:space="preserve"> 8 </t>
  </si>
  <si>
    <t>IMPERMEABILIZAÇÃO</t>
  </si>
  <si>
    <t xml:space="preserve"> 8.1 </t>
  </si>
  <si>
    <t xml:space="preserve"> 74106/001 </t>
  </si>
  <si>
    <t>IMPERMEABILIZACAO DE ESTRUTURAS ENTERRADAS, COM TINTA ASFALTICA, DUAS DEMAOS.</t>
  </si>
  <si>
    <t xml:space="preserve"> 8.2 </t>
  </si>
  <si>
    <t xml:space="preserve"> 68053 </t>
  </si>
  <si>
    <t>FORNECIMENTO/INSTALACAO LONA PLASTICA PRETA, PARA IMPERMEABILIZACAO, ESPESSURA 150 MICRAS.</t>
  </si>
  <si>
    <t xml:space="preserve"> 9 </t>
  </si>
  <si>
    <t>REVESTIMENTOS INTERNO E EXTERNO</t>
  </si>
  <si>
    <t xml:space="preserve"> 9.1 </t>
  </si>
  <si>
    <t xml:space="preserve"> 87905 </t>
  </si>
  <si>
    <t>CHAPISCO APLICADO EM ALVENARIA (COM PRESENÇA DE VÃOS) E ESTRUTURAS DE CONCRETO DE FACHADA, COM COLHER DE PEDREIRO.  ARGAMASSA TRAÇO 1:3 COM PREPARO EM BETONEIRA 400L. AF_06/2014</t>
  </si>
  <si>
    <t xml:space="preserve"> 9.2 </t>
  </si>
  <si>
    <t xml:space="preserve"> 87882 </t>
  </si>
  <si>
    <t>CHAPISCO APLICADO NO TETO, COM ROLO PARA TEXTURA ACRÍLICA. ARGAMASSA TRAÇO 1:4 E EMULSÃO POLIMÉRICA (ADESIVO) COM PREPARO EM BETONEIRA 400L. AF_06/2014</t>
  </si>
  <si>
    <t xml:space="preserve"> 9.3 </t>
  </si>
  <si>
    <t xml:space="preserve"> 87531 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</si>
  <si>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</si>
  <si>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 xml:space="preserve"> 9.4 </t>
  </si>
  <si>
    <t xml:space="preserve"> 74001/001 </t>
  </si>
  <si>
    <t>REBOCO COM ARGAMASSA PRE-FABRICADA, ESPESSURA 0,5CM, PREPARO MECANICO DA ARGAMASSA</t>
  </si>
  <si>
    <t xml:space="preserve"> 9.5 </t>
  </si>
  <si>
    <t xml:space="preserve"> 87535 </t>
  </si>
  <si>
    <t>EMBOÇO, PARA RECEBIMENTO DE CERÂMICA, EM ARGAMASSA TRAÇO 1:2:8, PREPARO MECÂNICO COM BETONEIRA 400L, APLICADO MANUALMENTE EM FACES INTERNAS DE PAREDES, PARA AMBIENTE COM ÁREA  MAIOR QUE 10M2, ESPESSURA DE 20MM, COM EXECUÇÃO DE TALISCAS. AF_06/2014</t>
  </si>
  <si>
    <t xml:space="preserve"> 9.6 </t>
  </si>
  <si>
    <t xml:space="preserve"> 87272 </t>
  </si>
  <si>
    <t>REVESTIMENTO CERÂMICO PARA PAREDES INTERNAS COM PLACAS TIPO ESMALTADA EXTRA  DE DIMENSÕES 33X45 CM APLICADAS EM AMBIENTES DE ÁREA MENOR QUE 5 M² NA ALTURA INTEIRA DAS PAREDES. AF_06/2014</t>
  </si>
  <si>
    <t xml:space="preserve"> 10 </t>
  </si>
  <si>
    <t>SISTEMAS DE PISOS</t>
  </si>
  <si>
    <t xml:space="preserve"> 10.1 </t>
  </si>
  <si>
    <t>PAVIMENTAÇÃO INTERNA</t>
  </si>
  <si>
    <t xml:space="preserve"> 10.1.1 </t>
  </si>
  <si>
    <t xml:space="preserve"> 130507 </t>
  </si>
  <si>
    <t>Camada impermeabilizadora e=10cm c/ seixo</t>
  </si>
  <si>
    <t xml:space="preserve"> 10.1.2 </t>
  </si>
  <si>
    <t xml:space="preserve"> 87630 </t>
  </si>
  <si>
    <t>CONTRAPISO EM ARGAMASSA TRAÇO 1:4 (CIMENTO E AREIA), PREPARO MECÂNICO COM BETONEIRA 400 L, APLICADO EM ÁREAS SECAS SOBRE LAJE, ADERIDO, ACABAMENTO NÃO REFORÇADO, ESPESSURA 3CM. AF_07/2021</t>
  </si>
  <si>
    <t xml:space="preserve"> 10.1.3 </t>
  </si>
  <si>
    <t xml:space="preserve"> 72136 </t>
  </si>
  <si>
    <t>PISO INDUSTRIAL DE ALTA RESISTENCIA, ESPESSURA 8MM, INCLUSO JUNTAS DE DILATACAO PLASTICAS E POLIMENTO MECANIZADO</t>
  </si>
  <si>
    <t xml:space="preserve"> 10.1.4 </t>
  </si>
  <si>
    <t xml:space="preserve"> 170661 </t>
  </si>
  <si>
    <t>SBC</t>
  </si>
  <si>
    <t>JUNTA PLASTICA PARA PISO INDUSTRIAL DE ALTA RESISTENCIA 27x3mm</t>
  </si>
  <si>
    <t xml:space="preserve"> 10.1.5 </t>
  </si>
  <si>
    <t xml:space="preserve"> 110140 </t>
  </si>
  <si>
    <t>Argamassa de cimento e areia 1:2 p/ impermeabiliz.</t>
  </si>
  <si>
    <t xml:space="preserve"> 10.1.6 </t>
  </si>
  <si>
    <t xml:space="preserve"> 87251 </t>
  </si>
  <si>
    <t>REVESTIMENTO CERÂMICO PARA PISO COM PLACAS TIPO ESMALTADA EXTRA DE DIMENSÕES 45X45 CM APLICADA EM AMBIENTES DE ÁREA MAIOR QUE 10 M2. AF_06/2014</t>
  </si>
  <si>
    <t xml:space="preserve"> 10.1.7 </t>
  </si>
  <si>
    <t xml:space="preserve"> 98689 </t>
  </si>
  <si>
    <t>SOLEIRA EM GRANITO, LARGURA 15 CM, ESPESSURA 2,0 CM. AF_09/2020</t>
  </si>
  <si>
    <t xml:space="preserve"> 10.2 </t>
  </si>
  <si>
    <t>PAVIMENTAÇÃO EXTERNA</t>
  </si>
  <si>
    <t xml:space="preserve"> 10.2.1 </t>
  </si>
  <si>
    <t xml:space="preserve"> 85181 </t>
  </si>
  <si>
    <t>PASSEIO (CALÇADA) DE CONTORNO DE EDIFICAÇÃO EM CONCRETO DESEMPENADO, TRAÇO 1:2,5:3,5, ESPESSURA 5 CM, COMPREENDENDO ACABAMENTO DO ESPELHO DE 30* CM, ESCAVAÇÃO, REATERRO, APILOAMENTO E ATERRO INTERNO</t>
  </si>
  <si>
    <t xml:space="preserve"> 10.2.2 </t>
  </si>
  <si>
    <t xml:space="preserve"> 5652 </t>
  </si>
  <si>
    <t>CONCRETO NAO ESTRUTURAL, CONSUMO 150KG/M3, PREPARO COM BETONEIRA, SEM LANCAMENTO</t>
  </si>
  <si>
    <t xml:space="preserve"> 10.2.3 </t>
  </si>
  <si>
    <t xml:space="preserve"> 101094 </t>
  </si>
  <si>
    <t>PISO PODOTÁTIL, DIRECIONAL OU ALERTA, ASSENTADO SOBRE ARGAMASSA. AF_05/2020</t>
  </si>
  <si>
    <t xml:space="preserve"> 11 </t>
  </si>
  <si>
    <t>PINTURAS E ACABAMENTOS</t>
  </si>
  <si>
    <t xml:space="preserve"> 11.1 </t>
  </si>
  <si>
    <t xml:space="preserve"> 88485 </t>
  </si>
  <si>
    <t>APLICAÇÃO DE FUNDO SELADOR ACRÍLICO EM PAREDES, UMA DEMÃO. AF_06/2014</t>
  </si>
  <si>
    <t xml:space="preserve"> 11.2 </t>
  </si>
  <si>
    <t xml:space="preserve"> 150129 </t>
  </si>
  <si>
    <t>Emassamento de parede p/ receber pintura PVA</t>
  </si>
  <si>
    <t xml:space="preserve"> 11.3 </t>
  </si>
  <si>
    <t xml:space="preserve"> 88489 </t>
  </si>
  <si>
    <t>APLICAÇÃO MANUAL DE PINTURA COM TINTA LÁTEX ACRÍLICA EM PAREDES, DUAS DEMÃOS. AF_06/2014</t>
  </si>
  <si>
    <t xml:space="preserve"> 11.4 </t>
  </si>
  <si>
    <t xml:space="preserve"> 88484 </t>
  </si>
  <si>
    <t>APLICAÇÃO DE FUNDO SELADOR ACRÍLICO EM TETO, UMA DEMÃO. AF_06/2014</t>
  </si>
  <si>
    <t xml:space="preserve"> 11.5 </t>
  </si>
  <si>
    <t xml:space="preserve"> 88488 </t>
  </si>
  <si>
    <t>APLICAÇÃO MANUAL DE PINTURA COM TINTA LÁTEX ACRÍLICA EM TETO, DUAS DEMÃOS. AF_06/2014</t>
  </si>
  <si>
    <t xml:space="preserve"> 11.6 </t>
  </si>
  <si>
    <t xml:space="preserve"> 72815 </t>
  </si>
  <si>
    <t>APLICACAO DE TINTA A BASE DE EPOXI SOBRE PISO</t>
  </si>
  <si>
    <t xml:space="preserve"> 11.7 </t>
  </si>
  <si>
    <t xml:space="preserve"> 41595 </t>
  </si>
  <si>
    <t>PINTURA ACRILICA DE FAIXAS DE DEMARCACAO EM QUADRA POLIESPORTIVA, 5 CM DE LARGURA</t>
  </si>
  <si>
    <t xml:space="preserve"> 11.8 </t>
  </si>
  <si>
    <t xml:space="preserve"> 100722 </t>
  </si>
  <si>
    <t>PINTURA COM TINTA ALQUÍDICA DE FUNDO (TIPO ZARCÃO) APLICADA A ROLO OU PINCEL SOBRE SUPERFÍCIES METÁLICAS (EXCETO PERFIL) EXECUTADO EM OBRA (POR DEMÃO). AF_01/2020</t>
  </si>
  <si>
    <t xml:space="preserve"> 11.9 </t>
  </si>
  <si>
    <t xml:space="preserve"> 100757 </t>
  </si>
  <si>
    <t>PINTURA COM TINTA ALQUÍDICA DE ACABAMENTO (ESMALTE SINTÉTICO ACETINADO) PULVERIZADA SOBRE SUPERFÍCIES METÁLICAS (EXCETO PERFIL) EXECUTADO EM OBRA (02 DEMÃOS). AF_01/2020_P</t>
  </si>
  <si>
    <t xml:space="preserve"> 11.10 </t>
  </si>
  <si>
    <t xml:space="preserve"> 74145/001 </t>
  </si>
  <si>
    <t>PINTURA ESMALTE FOSCO, DUAS DEMAOS, SOBRE SUPERFICIE METALICA, INCLUSO UMA DEMAO DE FUNDO ANTICORROSIVO. UTILIZACAO DE REVOLVER ( AR-COMPRIMIDO).</t>
  </si>
  <si>
    <t xml:space="preserve"> 12 </t>
  </si>
  <si>
    <t>INSTALAÇÃO HIDROSANITÁRIA</t>
  </si>
  <si>
    <t xml:space="preserve"> 12.1 </t>
  </si>
  <si>
    <t xml:space="preserve"> 89957 </t>
  </si>
  <si>
    <t>PONTO DE CONSUMO TERMINAL DE ÁGUA FRIA (SUBRAMAL) COM TUBULAÇÃO DE PVC, DN 25 MM, INSTALADO EM RAMAL DE ÁGUA, INCLUSOS RASGO E CHUMBAMENTO EM ALVENARIA. AF_12/2014</t>
  </si>
  <si>
    <t xml:space="preserve"> 12.2 </t>
  </si>
  <si>
    <t xml:space="preserve"> 180214 </t>
  </si>
  <si>
    <t>Ponto de esgoto (incl. tubos, conexoes,cx. e ralos)</t>
  </si>
  <si>
    <t>PT</t>
  </si>
  <si>
    <t xml:space="preserve"> 12.3 </t>
  </si>
  <si>
    <t xml:space="preserve"> 74104/001 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</si>
  <si>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</si>
  <si>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 xml:space="preserve"> 12.4 </t>
  </si>
  <si>
    <t xml:space="preserve"> 12.5 </t>
  </si>
  <si>
    <t xml:space="preserve"> 102608 </t>
  </si>
  <si>
    <t>CAIXA D´ÁGUA EM POLIETILENO, 1500 LITROS - FORNECIMENTO E INSTALAÇÃO. AF_06/2021</t>
  </si>
  <si>
    <t xml:space="preserve"> 12.6 </t>
  </si>
  <si>
    <t xml:space="preserve"> 74198/002 </t>
  </si>
  <si>
    <t>SUMIDOURO EM ALVENARIA DE TIJOLO CERAMICO MACIÇO DIAMETRO 1,40M E ALTURA 5,00M, COM TAMPA EM CONCRETO ARMADO DIAMETRO 1,60M E ESPESSURA 10CM</t>
  </si>
  <si>
    <t xml:space="preserve"> 13 </t>
  </si>
  <si>
    <t>DRENAGEM DE ÁGUAS PLUVIAIS</t>
  </si>
  <si>
    <t xml:space="preserve"> 13.1 </t>
  </si>
  <si>
    <t xml:space="preserve"> 83688 </t>
  </si>
  <si>
    <t>CANALETA EM ALVENARIA COM TIJOLO DE 1/2 VEZ, DIMENSOES 30X15CM (LXA), COM IMPERMEABILIZANTE NA ARGAMASSA</t>
  </si>
  <si>
    <t xml:space="preserve"> 13.2 </t>
  </si>
  <si>
    <t xml:space="preserve"> 88549 </t>
  </si>
  <si>
    <t>FORNECIMENTO E ASSENTAMENTO DE BRITA 2-DRENOS E FILTROS   MM</t>
  </si>
  <si>
    <t xml:space="preserve"> 14 </t>
  </si>
  <si>
    <t>LOUÇAS, ACESSÓRIOS E METAIS</t>
  </si>
  <si>
    <t xml:space="preserve"> 14.1 </t>
  </si>
  <si>
    <t xml:space="preserve"> 86932 </t>
  </si>
  <si>
    <t>VASO SANITÁRIO SIFONADO COM CAIXA ACOPLADA LOUÇA BRANCA - PADRÃO MÉDIO, INCLUSO ENGATE FLEXÍVEL EM METAL CROMADO, 1/2  X 40CM - FORNECIMENTO E INSTALAÇÃO. AF_01/2020</t>
  </si>
  <si>
    <t xml:space="preserve"> 14.2 </t>
  </si>
  <si>
    <t xml:space="preserve"> 86901 </t>
  </si>
  <si>
    <t>CUBA DE EMBUTIR OVAL EM LOUÇA BRANCA, 35 X 50CM OU EQUIVALENTE - FORNECIMENTO E INSTALAÇÃO. AF_01/2020</t>
  </si>
  <si>
    <t xml:space="preserve"> 14.3 </t>
  </si>
  <si>
    <t xml:space="preserve"> 86904 </t>
  </si>
  <si>
    <t>LAVATÓRIO LOUÇA BRANCA SUSPENSO, 29,5 X 39CM OU EQUIVALENTE, PADRÃO POPULAR - FORNECIMENTO E INSTALAÇÃO. AF_01/2020</t>
  </si>
  <si>
    <t xml:space="preserve"> 14.4 </t>
  </si>
  <si>
    <t xml:space="preserve"> 190691 </t>
  </si>
  <si>
    <t>Ducha higienica cromada</t>
  </si>
  <si>
    <t xml:space="preserve"> 14.5 </t>
  </si>
  <si>
    <t xml:space="preserve"> 86906 </t>
  </si>
  <si>
    <t>TORNEIRA CROMADA DE MESA, 1/2 OU 3/4, PARA LAVATÓRIO, PADRÃO POPULAR - FORNECIMENTO E INSTALAÇÃO. AF_01/2020</t>
  </si>
  <si>
    <t xml:space="preserve"> 14.6 </t>
  </si>
  <si>
    <t xml:space="preserve"> 86914 </t>
  </si>
  <si>
    <t>TORNEIRA CROMADA 1/2 OU 3/4 PARA TANQUE, PADRÃO MÉDIO - FORNECIMENTO E INSTALAÇÃO. AF_01/2020</t>
  </si>
  <si>
    <t xml:space="preserve"> 14.7 </t>
  </si>
  <si>
    <t xml:space="preserve"> 00038190 </t>
  </si>
  <si>
    <t>DUCHA / CHUVEIRO METALICO, DE PAREDE, ARTICULAVEL, COM DESVIADOR E DUCHA MANUAL</t>
  </si>
  <si>
    <t xml:space="preserve"> 14.8 </t>
  </si>
  <si>
    <t xml:space="preserve"> 95544 </t>
  </si>
  <si>
    <t>PAPELEIRA DE PAREDE EM METAL CROMADO SEM TAMPA, INCLUSO FIXAÇÃO. AF_01/2020</t>
  </si>
  <si>
    <t xml:space="preserve"> 14.9 </t>
  </si>
  <si>
    <t xml:space="preserve"> 190029 </t>
  </si>
  <si>
    <t>PORTA-PAPEL TOALHA CAIXA DE ALUMINIO</t>
  </si>
  <si>
    <t xml:space="preserve"> 14.10 </t>
  </si>
  <si>
    <t xml:space="preserve"> 95547 </t>
  </si>
  <si>
    <t>SABONETEIRA PLASTICA TIPO DISPENSER PARA SABONETE LIQUIDO COM RESERVATORIO 800 A 1500 ML, INCLUSO FIXAÇÃO. AF_01/2020</t>
  </si>
  <si>
    <t xml:space="preserve"> 14.11 </t>
  </si>
  <si>
    <t xml:space="preserve"> 190807 </t>
  </si>
  <si>
    <t>Assento plástico almofadado</t>
  </si>
  <si>
    <t xml:space="preserve"> 14.12 </t>
  </si>
  <si>
    <t xml:space="preserve"> 100875 </t>
  </si>
  <si>
    <t>BANCO ARTICULADO, EM ACO INOX, PARA PCD, FIXADO NA PAREDE - FORNECIMENTO E INSTALAÇÃO. AF_01/2020</t>
  </si>
  <si>
    <t xml:space="preserve"> 14.13 </t>
  </si>
  <si>
    <t xml:space="preserve"> 250109 </t>
  </si>
  <si>
    <t>Espelho de cristal (0,40x0,60m) com moldura em alumínio</t>
  </si>
  <si>
    <t xml:space="preserve"> 14.14 </t>
  </si>
  <si>
    <t xml:space="preserve"> 14.15 </t>
  </si>
  <si>
    <t xml:space="preserve"> 202326 </t>
  </si>
  <si>
    <t>BEBEDOURO DE PRESSAO ACESSIVEL SUSPENSO EM INOX C/ BRAILLE</t>
  </si>
  <si>
    <t xml:space="preserve"> 14.16 </t>
  </si>
  <si>
    <t xml:space="preserve"> 250532 </t>
  </si>
  <si>
    <t>Banco em concreto c/2 mod.2,75x0,4m (det.12)</t>
  </si>
  <si>
    <t xml:space="preserve"> 15 </t>
  </si>
  <si>
    <t>COMBATE A INCÊNDIO</t>
  </si>
  <si>
    <t xml:space="preserve"> 15.1 </t>
  </si>
  <si>
    <t xml:space="preserve"> 00037559 </t>
  </si>
  <si>
    <t>PLACA DE SINALIZACAO DE SEGURANCA CONTRA INCENDIO, FOTOLUMINESCENTE, RETANGULAR, *12 X 40* CM, EM PVC *2* MM ANTI-CHAMAS (SIMBOLOS, CORES E PICTOGRAMAS CONFORME NBR 16820)</t>
  </si>
  <si>
    <t xml:space="preserve"> 15.2 </t>
  </si>
  <si>
    <t xml:space="preserve"> 201509 </t>
  </si>
  <si>
    <t>Extintor de incêndio ABC - 12Kg</t>
  </si>
  <si>
    <t xml:space="preserve"> 15.3 </t>
  </si>
  <si>
    <t xml:space="preserve"> 241468 </t>
  </si>
  <si>
    <t>Placa de sinalização fotoluminoscente</t>
  </si>
  <si>
    <t xml:space="preserve"> 15.4 </t>
  </si>
  <si>
    <t xml:space="preserve"> 102509 </t>
  </si>
  <si>
    <t>PINTURA DE FAIXA DE PEDESTRE OU ZEBRADA TINTA RETRORREFLETIVA A BASE DE RESINA ACRÍLICA COM MICROESFERAS DE VIDRO, E = 30 CM, APLICAÇÃO MANUAL. AF_05/2021</t>
  </si>
  <si>
    <t xml:space="preserve"> 16 </t>
  </si>
  <si>
    <t>INSTALAÇÃO ELÉTRICAS</t>
  </si>
  <si>
    <t xml:space="preserve"> 16.1 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</si>
  <si>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</si>
  <si>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</si>
  <si>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16.2 </t>
  </si>
  <si>
    <t xml:space="preserve"> 74131/008 </t>
  </si>
  <si>
    <t>QUADRO DE DISTRIBUICAO DE ENERGIA DE EMBUTIR, EM CHAPA METALICA, PARA 50 DISJUNTORES TERMOMAGNETICOS MONOPOLARES, COM BARRAMENTO TRIFASICO E NEUTRO, FORNECIMENTO E INSTALACAO</t>
  </si>
  <si>
    <t xml:space="preserve"> 16.3 </t>
  </si>
  <si>
    <t xml:space="preserve"> 170701 </t>
  </si>
  <si>
    <t>Ponto de força (tubul., fiaçao e disjuntor) acima de 200W</t>
  </si>
  <si>
    <t xml:space="preserve"> 16.4 </t>
  </si>
  <si>
    <t xml:space="preserve"> 170081 </t>
  </si>
  <si>
    <t>Ponto de luz / força (c/tubul., cx. e fiaçao) ate 200W</t>
  </si>
  <si>
    <t xml:space="preserve"> 16.5 </t>
  </si>
  <si>
    <t xml:space="preserve"> 171531 </t>
  </si>
  <si>
    <t>Luminária de sobrepor com aletas e 2 lâmpadas de Led de 10W</t>
  </si>
  <si>
    <t xml:space="preserve"> 16.6 </t>
  </si>
  <si>
    <t xml:space="preserve"> 170978 </t>
  </si>
  <si>
    <t>Luminária  c/ lâmp de emergência</t>
  </si>
  <si>
    <t xml:space="preserve"> 16.7 </t>
  </si>
  <si>
    <t xml:space="preserve"> 74246/001 </t>
  </si>
  <si>
    <t>REFLETOR RETANGULAR FECHADO COM LAMPADA VAPOR METALICO 400 W</t>
  </si>
  <si>
    <t xml:space="preserve"> 16.8 </t>
  </si>
  <si>
    <t xml:space="preserve"> 170625 </t>
  </si>
  <si>
    <t>Poste em fo.go. h=11m (incl.base concr.ciclópico)</t>
  </si>
  <si>
    <t xml:space="preserve"> 16.9 </t>
  </si>
  <si>
    <t xml:space="preserve"> 101660 </t>
  </si>
  <si>
    <t>LUMINÁRIA DE LED PARA ILUMINAÇÃO PÚBLICA, DE 240 W ATÉ 350 W - FORNECIMENTO E INSTALAÇÃO. AF_08/2020</t>
  </si>
  <si>
    <t xml:space="preserve"> 17 </t>
  </si>
  <si>
    <t>SISTEMA DE PROTEÇÃO CONTRA DESCARGAS ATMOSFÉRICAS - SPDA</t>
  </si>
  <si>
    <t xml:space="preserve"> 17.1 </t>
  </si>
  <si>
    <t xml:space="preserve"> 93358 </t>
  </si>
  <si>
    <t>ESCAVAÇÃO MANUAL DE VALA COM PROFUNDIDADE MENOR OU IGUAL A 1,30 M. AF_02/2021</t>
  </si>
  <si>
    <t xml:space="preserve"> 17.2 </t>
  </si>
  <si>
    <t xml:space="preserve"> 96995 </t>
  </si>
  <si>
    <t>REATERRO MANUAL APILOADO COM SOQUETE. AF_10/2017</t>
  </si>
  <si>
    <t xml:space="preserve"> 17.3 </t>
  </si>
  <si>
    <t xml:space="preserve"> 96984 </t>
  </si>
  <si>
    <t>ELETRODUTO PVC 40MM (1 ¼ ) PARA SPDA - FORNECIMENTO E INSTALAÇÃO. AF_12/2017</t>
  </si>
  <si>
    <t xml:space="preserve"> 17.4 </t>
  </si>
  <si>
    <t xml:space="preserve"> 96973 </t>
  </si>
  <si>
    <t>CORDOALHA DE COBRE NU 35 MM², NÃO ENTERRADA, COM ISOLADOR - FORNECIMENTO E INSTALAÇÃO. AF_12/2017</t>
  </si>
  <si>
    <t xml:space="preserve"> 17.5 </t>
  </si>
  <si>
    <t xml:space="preserve"> 96977 </t>
  </si>
  <si>
    <t>CORDOALHA DE COBRE NU 50 MM², ENTERRADA, SEM ISOLADOR - FORNECIMENTO E INSTALAÇÃO. AF_12/2017</t>
  </si>
  <si>
    <t xml:space="preserve"> 17.6 </t>
  </si>
  <si>
    <t xml:space="preserve"> 171299 </t>
  </si>
  <si>
    <t>Ponto de solda exotérmica</t>
  </si>
  <si>
    <t xml:space="preserve"> 17.7 </t>
  </si>
  <si>
    <t xml:space="preserve"> 72262 </t>
  </si>
  <si>
    <t>TERMINAL OU CONECTOR DE PRESSAO - PARA CABO 35MM2 - FORNECIMENTO E INSTALACAO</t>
  </si>
  <si>
    <t xml:space="preserve"> 17.8 </t>
  </si>
  <si>
    <t xml:space="preserve"> 00034643 </t>
  </si>
  <si>
    <t>CAIXA DE INSPECAO PARA ATERRAMENTO E PARA RAIOS, EM POLIPROPILENO,  DIAMETRO = 300 MM X ALTURA = 400 MM</t>
  </si>
  <si>
    <t xml:space="preserve"> 17.9 </t>
  </si>
  <si>
    <t xml:space="preserve"> 96985 </t>
  </si>
  <si>
    <t>HASTE DE ATERRAMENTO 5/8  PARA SPDA - FORNECIMENTO E INSTALAÇÃO. AF_12/2017</t>
  </si>
  <si>
    <t xml:space="preserve"> 17.10 </t>
  </si>
  <si>
    <t xml:space="preserve"> 96989 </t>
  </si>
  <si>
    <t>CAPTOR TIPO FRANKLIN PARA SPDA - FORNECIMENTO E INSTALAÇÃO. AF_12/2017</t>
  </si>
  <si>
    <t xml:space="preserve"> 17.11 </t>
  </si>
  <si>
    <t xml:space="preserve"> 96988 </t>
  </si>
  <si>
    <t>MASTRO 1 ½  PARA SPDA - FORNECIMENTO E INSTALAÇÃO. AF_12/2017</t>
  </si>
  <si>
    <t xml:space="preserve"> 17.12 </t>
  </si>
  <si>
    <t xml:space="preserve"> 96987 </t>
  </si>
  <si>
    <t>BASE METÁLICA PARA MASTRO 1 ½  PARA SPDA - FORNECIMENTO E INSTALAÇÃO. AF_12/2017</t>
  </si>
  <si>
    <t xml:space="preserve"> 18 </t>
  </si>
  <si>
    <t>SERVIÇOS COMPLEMENTARES</t>
  </si>
  <si>
    <t xml:space="preserve"> 18.1 </t>
  </si>
  <si>
    <t>EQUIPAMENTOS</t>
  </si>
  <si>
    <t xml:space="preserve"> 18.1.1 </t>
  </si>
  <si>
    <t xml:space="preserve"> 10069 </t>
  </si>
  <si>
    <t>ORSE</t>
  </si>
  <si>
    <t>Traves oficial para futebol de salão 3x2m em aço galv.3", com requadro e redes de polietileno fio 4mm (conjunto p/futsal)</t>
  </si>
  <si>
    <t>par</t>
  </si>
  <si>
    <t xml:space="preserve"> 18.1.2 </t>
  </si>
  <si>
    <t xml:space="preserve"> 172516 </t>
  </si>
  <si>
    <t>ESPORTE-EQUIPAMENTO E ACESSORIOS PARA QUADRA DE VOLEI</t>
  </si>
  <si>
    <t xml:space="preserve"> 18.1.3 </t>
  </si>
  <si>
    <t xml:space="preserve"> 172515 </t>
  </si>
  <si>
    <t>ESPORTE-EQUIPAMENTO E ACESSORIOS PARA QUADRA DE BASQUETE</t>
  </si>
  <si>
    <t xml:space="preserve"> 18.2 </t>
  </si>
  <si>
    <t>PROTEÇÃO VERTICAL</t>
  </si>
  <si>
    <t xml:space="preserve"> 18.2.1 </t>
  </si>
  <si>
    <t xml:space="preserve"> 84862 </t>
  </si>
  <si>
    <t>GUARDA-CORPO COM CORRIMAO EM TUBO DE ACO GALVANIZADO 1 1/2"</t>
  </si>
  <si>
    <t xml:space="preserve"> 18.2.2 </t>
  </si>
  <si>
    <t xml:space="preserve"> 100758 </t>
  </si>
  <si>
    <t>PINTURA COM TINTA ALQUÍDICA DE ACABAMENTO (ESMALTE SINTÉTICO ACETINADO) APLICADA A ROLO OU PINCEL SOBRE SUPERFÍCIES METÁLICAS (EXCETO PERFIL) EXECUTADO EM OBRA (02 DEMÃOS). AF_01/2020</t>
  </si>
  <si>
    <t xml:space="preserve"> 19 </t>
  </si>
  <si>
    <t>SERVIÇOS FINAIS</t>
  </si>
  <si>
    <t xml:space="preserve"> 19.1 </t>
  </si>
  <si>
    <t xml:space="preserve"> 73948/003 </t>
  </si>
  <si>
    <t>LIMPEZA AZULEJO</t>
  </si>
  <si>
    <t xml:space="preserve"> 19.2 </t>
  </si>
  <si>
    <t xml:space="preserve"> 73948/008 </t>
  </si>
  <si>
    <t>LIMPEZA VIDRO COMUM</t>
  </si>
  <si>
    <t xml:space="preserve"> 19.3 </t>
  </si>
  <si>
    <t xml:space="preserve"> 73948/011 </t>
  </si>
  <si>
    <t>LIMPEZA PISO CERAMICO</t>
  </si>
  <si>
    <t xml:space="preserve"> 19.4 </t>
  </si>
  <si>
    <t xml:space="preserve"> 74243/001 </t>
  </si>
  <si>
    <t>LIMPEZA GERAL DE QUADRA POLIESPORTIVA</t>
  </si>
  <si>
    <t xml:space="preserve"> 19.5 </t>
  </si>
  <si>
    <t xml:space="preserve"> 84122 </t>
  </si>
  <si>
    <t>PLACA INAUGURACAO EM ALUMINIO 0,40X0,60M FORNECIMENTO E COLOCACAO</t>
  </si>
  <si>
    <t>Total sem BDI</t>
  </si>
  <si>
    <t>Total do BDI</t>
  </si>
  <si>
    <t>Total Geral</t>
  </si>
  <si>
    <t>_______________________________________________________________
Douglas lopes da silva
Setor de Engenharia</t>
  </si>
  <si>
    <t>Planilha Orçamentária Analítica</t>
  </si>
  <si>
    <t>Tipo</t>
  </si>
  <si>
    <t>Composição</t>
  </si>
  <si>
    <t>CANT - CANTEIRO DE OBRAS</t>
  </si>
  <si>
    <t>Composição Auxiliar</t>
  </si>
  <si>
    <t xml:space="preserve"> 94962 </t>
  </si>
  <si>
    <t>CONCRETO MAGRO PARA LASTRO, TRAÇO 1:4,5:4,5 (EM MASSA SECA DE CIMENTO/ AREIA MÉDIA/ BRITA 1) - PREPARO MECÂNICO COM BETONEIRA 400 L. AF_05/2021</t>
  </si>
  <si>
    <t>FUES - FUNDAÇÕES E ESTRUTURAS</t>
  </si>
  <si>
    <t xml:space="preserve"> 88262 </t>
  </si>
  <si>
    <t>CARPINTEIRO DE FORMAS COM ENCARGOS COMPLEMENTARES</t>
  </si>
  <si>
    <t>SEDI - SERVIÇOS DIVERSOS</t>
  </si>
  <si>
    <t>H</t>
  </si>
  <si>
    <t xml:space="preserve"> 88316 </t>
  </si>
  <si>
    <t>SERVENTE COM ENCARGOS COMPLEMENTARES</t>
  </si>
  <si>
    <t>Insumo</t>
  </si>
  <si>
    <t xml:space="preserve"> 00004813 </t>
  </si>
  <si>
    <t>PLACA DE OBRA (PARA CONSTRUCAO CIVIL) EM CHAPA GALVANIZADA *N. 22*, ADESIVADA, DE *2,4 X 1,2* M (SEM POSTES PARA FIXACAO)</t>
  </si>
  <si>
    <t>Material</t>
  </si>
  <si>
    <t xml:space="preserve"> 00004491 </t>
  </si>
  <si>
    <t>PONTALETE *7,5 X 7,5* CM EM PINUS, MISTA OU EQUIVALENTE DA REGIAO - BRUTA</t>
  </si>
  <si>
    <t xml:space="preserve"> 00005075 </t>
  </si>
  <si>
    <t>PREGO DE ACO POLIDO COM CABECA 18 X 30 (2 3/4 X 10)</t>
  </si>
  <si>
    <t xml:space="preserve"> 00004417 </t>
  </si>
  <si>
    <t>SARRAFO NAO APARELHADO *2,5 X 7* CM, EM MACARANDUBA, ANGELIM OU EQUIVALENTE DA REGIAO -  BRUTA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</si>
  <si>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</si>
  <si>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</si>
  <si>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</si>
  <si>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</si>
  <si>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</si>
  <si>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</si>
  <si>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</si>
  <si>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 xml:space="preserve"> 88264 </t>
  </si>
  <si>
    <t>ELETRICISTA COM ENCARGOS COMPLEMENTARES</t>
  </si>
  <si>
    <t xml:space="preserve"> 88315 </t>
  </si>
  <si>
    <t>SERRALHEIRO COM ENCARGOS COMPLEMENTARES</t>
  </si>
  <si>
    <t xml:space="preserve"> 88251 </t>
  </si>
  <si>
    <t>AUXILIAR DE SERRALHEIRO COM ENCARGOS COMPLEMENTARES</t>
  </si>
  <si>
    <t xml:space="preserve"> 88261 </t>
  </si>
  <si>
    <t>CARPINTEIRO DE ESQUADRIA COM ENCARGOS COMPLEMENTARES</t>
  </si>
  <si>
    <t xml:space="preserve"> 6045 </t>
  </si>
  <si>
    <t>CONCRETO FCK=15MPA, PREPARO COM BETONEIRA, SEM LANCAMENTO</t>
  </si>
  <si>
    <t xml:space="preserve"> 73372 </t>
  </si>
  <si>
    <t>PINHO DE TERCEIRA 1" X 12" E 1" X 9"</t>
  </si>
  <si>
    <t xml:space="preserve"> 73465 </t>
  </si>
  <si>
    <t>PISO CIMENTADO E=1,5CM C/ARGAMASSA 1:3 CIMENTO AREIA ALISADO COLHER   SOBRE BASE EXISTENTE E ARGAMASSA EM PREPARO MECANIZADO</t>
  </si>
  <si>
    <t>PISO - PISOS</t>
  </si>
  <si>
    <t xml:space="preserve"> 92873 </t>
  </si>
  <si>
    <t>LANÇAMENTO COM USO DE BALDES, ADENSAMENTO E ACABAMENTO DE CONCRETO EM ESTRUTURAS. AF_12/2015</t>
  </si>
  <si>
    <t xml:space="preserve"> 00005085 </t>
  </si>
  <si>
    <t>CADEADO SIMPLES, CORPO EM LATAO MACICO, COM LARGURA DE 35 MM E ALTURA DE APROX 30 MM, HASTE CEMENTADA (NAO LONGA), EM ACO TEMPERADO COM DIAMETRO DE APROX 6,0 MM, INCLUINDO 2 CHAVES</t>
  </si>
  <si>
    <t xml:space="preserve"> 00001346 </t>
  </si>
  <si>
    <t>CHAPA/PAINEL DE MADEIRA COMPENSADA PLASTIFICADA (MADEIRITE PLASTIFICADO) PARA FORMA DE CONCRETO, DE 2200 x 1100 MM, E = 10 MM</t>
  </si>
  <si>
    <t xml:space="preserve"> 00011891 </t>
  </si>
  <si>
    <t>CORDAO DE COBRE, FLEXIVEL, TORCIDO, CLASSE 4 OU 5, ISOLACAO EM PVC/D, 300 V, 2 CONDUTORES DE 2,5 MM2</t>
  </si>
  <si>
    <t xml:space="preserve"> 00001607 </t>
  </si>
  <si>
    <t>CONJUNTO ARRUELAS DE VEDACAO 5/16" PARA TELHA FIBROCIMENTO (UMA ARRUELA METALICA E UMA ARRUELA PVC - CONICAS)</t>
  </si>
  <si>
    <t>CJ</t>
  </si>
  <si>
    <t xml:space="preserve"> 00002370 </t>
  </si>
  <si>
    <t>DISJUNTOR TIPO NEMA, MONOPOLAR 10 ATE 30A, TENSAO MAXIMA DE 240 V</t>
  </si>
  <si>
    <t xml:space="preserve"> 00011467 </t>
  </si>
  <si>
    <t>FECHADURA DE SOBREPOR TIPO CAIXAO, EM FERRO COM ACABAMENTO RESINADO, SEM MACANETA, SEM CILINDRO, INCLUINDO CHAVE TIPO SIMPLES</t>
  </si>
  <si>
    <t xml:space="preserve"> 00021127 </t>
  </si>
  <si>
    <t>FITA ISOLANTE ADESIVA ANTICHAMA, USO ATE 750 V, EM ROLO DE 19 MM X 5 M</t>
  </si>
  <si>
    <t xml:space="preserve"> 00012128 </t>
  </si>
  <si>
    <t>INTERRUPTOR SIMPLES 10A, 250V, CONJUNTO MONTADO PARA SOBREPOR 4" X 2" (CAIXA + MODULO)</t>
  </si>
  <si>
    <t xml:space="preserve"> 00011056 </t>
  </si>
  <si>
    <t>PARAFUSO ROSCA SOBERBA ZINCADO CABECA CHATA FENDA SIMPLES 3,8 X 30 MM (1.1/4 ")</t>
  </si>
  <si>
    <t xml:space="preserve"> 00010555 </t>
  </si>
  <si>
    <t>PORTA DE MADEIRA, FOLHA MEDIA (NBR 15930) DE 800 X 2100 MM, DE 35 MM A 40 MM DE ESPESSURA, NUCLEO SEMI-SOLIDO (SARRAFEADO), CAPA LISA EM HDF, ACABAMENTO EM PRIMER PARA PINTURA</t>
  </si>
  <si>
    <t xml:space="preserve"> 00005088 </t>
  </si>
  <si>
    <t>PORTA CADEADO EM ACO GALVANIZADO, COMPRIMENTO DE 3  1/2"</t>
  </si>
  <si>
    <t xml:space="preserve"> 00012296 </t>
  </si>
  <si>
    <t>SOQUETE DE PORCELANA BASE E27, FIXO DE TETO, PARA LAMPADAS</t>
  </si>
  <si>
    <t xml:space="preserve"> 00010567 </t>
  </si>
  <si>
    <t>TABUA *2,5 X 23* CM EM PINUS, MISTA OU EQUIVALENTE DA REGIAO - BRUTA</t>
  </si>
  <si>
    <t xml:space="preserve"> 00007194 </t>
  </si>
  <si>
    <t>TELHA DE FIBROCIMENTO ONDULADA E = 6 MM, DE 2,44 X 1,10 M (SEM AMIANTO)</t>
  </si>
  <si>
    <t xml:space="preserve"> 00012147 </t>
  </si>
  <si>
    <t>TOMADA 2P+T 10A, 250V, CONJUNTO MONTADO PARA SOBREPOR 4" X 2" (CAIXA + MODULO)</t>
  </si>
  <si>
    <t xml:space="preserve"> 00004448 </t>
  </si>
  <si>
    <t>VIGA *7,5 X 15 CM EM PINUS, MISTA OU EQUIVALENTE DA REGIAO - BRUTA</t>
  </si>
  <si>
    <t xml:space="preserve"> 00010490 </t>
  </si>
  <si>
    <t>VIDRO LISO INCOLOR 2 A 3 MM - SEM COLOCACAO</t>
  </si>
  <si>
    <t xml:space="preserve"> 00010952 </t>
  </si>
  <si>
    <t>CANTONEIRA ACO ABAS IGUAIS (QUALQUER BITOLA), E = 1/8 "</t>
  </si>
  <si>
    <t xml:space="preserve"> 00011443 </t>
  </si>
  <si>
    <t>!EM PROCESSO DE DESATIVACAO! DOBRADICA FERRO POLIDO OU GALV 3 X 3" E=2MM PINO SOLTO OU REVERSIVEL SEM ANEIS</t>
  </si>
  <si>
    <t xml:space="preserve"> 00012298 </t>
  </si>
  <si>
    <t>!EM PROCESSO DE DESATIVACAO! GLOBO ESFERICO DE VIDRO LISO TAMANHO MEDIO</t>
  </si>
  <si>
    <t>SERP - SERVIÇOS PRELIMINARES</t>
  </si>
  <si>
    <t xml:space="preserve"> 88310 </t>
  </si>
  <si>
    <t>PINTOR COM ENCARGOS COMPLEMENTARES</t>
  </si>
  <si>
    <t xml:space="preserve"> 00001106 </t>
  </si>
  <si>
    <t>CAL HIDRATADA CH-I PARA ARGAMASSAS</t>
  </si>
  <si>
    <t xml:space="preserve"> 00005061 </t>
  </si>
  <si>
    <t>PREGO DE ACO POLIDO COM CABECA 18 X 27 (2 1/2 X 10)</t>
  </si>
  <si>
    <t xml:space="preserve"> 00001351 </t>
  </si>
  <si>
    <t>!EM PROCESSO DE DESATIVACAO! CHAPA DE MADEIRA COMPENSADA RESINADA PARA FORMA DE CONCRETO, DE *2,2 X 1,1* M, E = 6 MM</t>
  </si>
  <si>
    <t xml:space="preserve"> 00005333 </t>
  </si>
  <si>
    <t>OLEO DE LINHACA</t>
  </si>
  <si>
    <t>L</t>
  </si>
  <si>
    <t xml:space="preserve"> 00000392 </t>
  </si>
  <si>
    <t>ABRACADEIRA EM ACO PARA AMARRACAO DE ELETRODUTOS, TIPO D, COM 1/2" E PARAFUSO DE FIXACAO</t>
  </si>
  <si>
    <t xml:space="preserve"> 00000979 </t>
  </si>
  <si>
    <t>CABO DE COBRE, FLEXIVEL, CLASSE 4 OU 5, ISOLACAO EM PVC/A, ANTICHAMA BWF-B, 1 CONDUTOR, 450/750 V, SECAO NOMINAL 16 MM2</t>
  </si>
  <si>
    <t xml:space="preserve"> 00002673 </t>
  </si>
  <si>
    <t>ELETRODUTO DE PVC RIGIDO ROSCAVEL DE 1/2 ", SEM LUVA</t>
  </si>
  <si>
    <t xml:space="preserve"> 00012056 </t>
  </si>
  <si>
    <t>ELETRODUTO FLEXIVEL, EM ACO, TIPO CONDUITE, DIAMETRO DE 1 1/2"</t>
  </si>
  <si>
    <t xml:space="preserve"> 00001875 </t>
  </si>
  <si>
    <t>CURVA 90 GRAUS, LONGA, DE PVC RIGIDO ROSCAVEL, DE 1 1/2", PARA ELETRODUTO</t>
  </si>
  <si>
    <t xml:space="preserve"> 00012344 </t>
  </si>
  <si>
    <t>FUSIVEL DIAZED 20 A TAMANHO DII, CAPACIDADE DE INTERRUPCAO DE 50 KA EM VCA E 8 KA EM VCC, TENSAO NOMIMNAL DE 500 V</t>
  </si>
  <si>
    <t xml:space="preserve"> 00003406 </t>
  </si>
  <si>
    <t>ISOLADOR DE PORCELANA, TIPO PINO MONOCORPO, PARA TENSAO DE *15* KV</t>
  </si>
  <si>
    <t xml:space="preserve"> 00007701 </t>
  </si>
  <si>
    <t>TUBO ACO GALVANIZADO COM COSTURA, CLASSE MEDIA, DN 2.1/2", E = *3,65* MM, PESO *6,51* KG/M (NBR 5580)</t>
  </si>
  <si>
    <t xml:space="preserve"> 00004481 </t>
  </si>
  <si>
    <t>VIGA NAO APARELHADA *8 X 16* CM EM MACARANDUBA, ANGELIM OU EQUIVALENTE DA REGIAO -  BRUTA</t>
  </si>
  <si>
    <t xml:space="preserve"> 00012092 </t>
  </si>
  <si>
    <t>!EM PROCESSO DE DESATIVACAO! CHAVE FACA TRIPOLAR C/BASE DE ARDOSIA/MARMORE 100A/250V</t>
  </si>
  <si>
    <t>URBA - URBANIZAÇÃO</t>
  </si>
  <si>
    <t xml:space="preserve"> 89032 </t>
  </si>
  <si>
    <t>TRATOR DE ESTEIRAS, POTÊNCIA 100 HP, PESO OPERACIONAL 9,4 T, COM LÂMINA 2,19 M3 - CHP DIURNO. AF_06/2014</t>
  </si>
  <si>
    <t>CHOR - CUSTOS HORÁRIOS DE MÁQUINAS E EQUIPAMENTOS</t>
  </si>
  <si>
    <t>CHP</t>
  </si>
  <si>
    <t xml:space="preserve"> 89031 </t>
  </si>
  <si>
    <t>TRATOR DE ESTEIRAS, POTÊNCIA 100 HP, PESO OPERACIONAL 9,4 T, COM LÂMINA 2,19 M3 - CHI DIURNO. AF_06/2014</t>
  </si>
  <si>
    <t>CHI</t>
  </si>
  <si>
    <t xml:space="preserve"> 88441 </t>
  </si>
  <si>
    <t>JARDINEIRO COM ENCARGOS COMPLEMENTARES</t>
  </si>
  <si>
    <t>MOVT - MOVIMENTO DE TERRA</t>
  </si>
  <si>
    <t xml:space="preserve"> 5631 </t>
  </si>
  <si>
    <t>ESCAVADEIRA HIDRÁULICA SOBRE ESTEIRAS, CAÇAMBA 0,80 M3, PESO OPERACIONAL 17 T, POTENCIA BRUTA 111 HP - CHP DIURNO. AF_06/2014</t>
  </si>
  <si>
    <t xml:space="preserve"> 5632 </t>
  </si>
  <si>
    <t>ESCAVADEIRA HIDRÁULICA SOBRE ESTEIRAS, CAÇAMBA 0,80 M3, PESO OPERACIONAL 17 T, POTENCIA BRUTA 111 HP - CHI DIURNO. AF_06/2014</t>
  </si>
  <si>
    <t>ESCO - ESCORAMENTO</t>
  </si>
  <si>
    <t/>
  </si>
  <si>
    <t xml:space="preserve"> 280026 </t>
  </si>
  <si>
    <t xml:space="preserve"> M00006 </t>
  </si>
  <si>
    <t>Compactador de solo CM-13</t>
  </si>
  <si>
    <t>Equipamento</t>
  </si>
  <si>
    <t>Hp</t>
  </si>
  <si>
    <t xml:space="preserve"> 88309 </t>
  </si>
  <si>
    <t>PEDREIRO COM ENCARGOS COMPLEMENTARES</t>
  </si>
  <si>
    <t xml:space="preserve"> 88239 </t>
  </si>
  <si>
    <t>AJUDANTE DE CARPINTEIRO COM ENCARGOS COMPLEMENTARES</t>
  </si>
  <si>
    <t xml:space="preserve"> 00004509 </t>
  </si>
  <si>
    <t>SARRAFO *2,5 X 10* CM EM PINUS, MISTA OU EQUIVALENTE DA REGIAO - BRUTA</t>
  </si>
  <si>
    <t xml:space="preserve"> 00006189 </t>
  </si>
  <si>
    <t>TABUA NAO APARELHADA *2,5 X 30* CM, EM MACARANDUBA, ANGELIM OU EQUIVALENTE DA REGIAO - BRUTA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</si>
  <si>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</si>
  <si>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</si>
  <si>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</si>
  <si>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</si>
  <si>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00000033 </t>
  </si>
  <si>
    <t>ACO CA-50, 8,0 MM, VERGALHAO</t>
  </si>
  <si>
    <t xml:space="preserve"> 00043059 </t>
  </si>
  <si>
    <t>ACO CA-60, 4,2 MM, OU 5,0 MM, OU 6,0 MM, OU 7,0 MM, VERGALHAO</t>
  </si>
  <si>
    <t xml:space="preserve"> 90586 </t>
  </si>
  <si>
    <t>VIBRADOR DE IMERSÃO, DIÂMETRO DE PONTEIRA 45MM, MOTOR ELÉTRICO TRIFÁSICO POTÊNCIA DE 2 CV - CHP DIURNO. AF_06/2015</t>
  </si>
  <si>
    <t xml:space="preserve"> 90587 </t>
  </si>
  <si>
    <t>VIBRADOR DE IMERSÃO, DIÂMETRO DE PONTEIRA 45MM, MOTOR ELÉTRICO TRIFÁSICO POTÊNCIA DE 2 CV - CHI DIURNO. AF_06/2015</t>
  </si>
  <si>
    <t xml:space="preserve"> 00001525 </t>
  </si>
  <si>
    <t>CONCRETO USINADO BOMBEAVEL, CLASSE DE RESISTENCIA C30, COM BRITA 0 E 1, SLUMP = 100 +/- 20 MM, INCLUI SERVICO DE BOMBEAMENTO (NBR 8953)</t>
  </si>
  <si>
    <t xml:space="preserve"> 92270 </t>
  </si>
  <si>
    <t>FABRICAÇÃO DE FÔRMA PARA VIGAS, COM MADEIRA SERRADA, E = 25 MM. AF_09/2020</t>
  </si>
  <si>
    <t xml:space="preserve"> 92273 </t>
  </si>
  <si>
    <t>FABRICAÇÃO DE ESCORAS DO TIPO PONTALETE, EM MADEIRA, PARA PÉ-DIREITO SIMPLES. AF_09/2020</t>
  </si>
  <si>
    <t xml:space="preserve"> 00002692 </t>
  </si>
  <si>
    <t>DESMOLDANTE PROTETOR PARA FORMAS DE MADEIRA, DE BASE OLEOSA EMULSIONADA EM AGUA</t>
  </si>
  <si>
    <t xml:space="preserve"> 00040304 </t>
  </si>
  <si>
    <t>PREGO DE ACO POLIDO COM CABECA DUPLA 17 X 27 (2 1/2 X 11)</t>
  </si>
  <si>
    <t xml:space="preserve"> 00006193 </t>
  </si>
  <si>
    <t>TABUA  NAO  APARELHADA  *2,5 X 20* CM, EM MACARANDUBA, ANGELIM OU EQUIVALENTE DA REGIAO - BRUTA</t>
  </si>
  <si>
    <t xml:space="preserve"> 00001527 </t>
  </si>
  <si>
    <t>CONCRETO USINADO BOMBEAVEL, CLASSE DE RESISTENCIA C25, COM BRITA 0 E 1, SLUMP = 100 +/- 20 MM, INCLUI SERVICO DE BOMBEAMENTO (NBR 8953)</t>
  </si>
  <si>
    <t xml:space="preserve"> 92267 </t>
  </si>
  <si>
    <t>FABRICAÇÃO DE FÔRMA PARA LAJES, EM CHAPA DE MADEIRA COMPENSADA RESINADA, E = 17 MM. AF_09/2020</t>
  </si>
  <si>
    <t xml:space="preserve"> 00010749 </t>
  </si>
  <si>
    <t>LOCACAO DE ESCORA METALICA TELESCOPICA, COM ALTURA REGULAVEL DE *1,80* A *3,20* M, COM CAPACIDADE DE CARGA DE NO MINIMO 1000 KGF (10 KN), INCLUSO TRIPE E FORCADO</t>
  </si>
  <si>
    <t>MES</t>
  </si>
  <si>
    <t xml:space="preserve"> 00040270 </t>
  </si>
  <si>
    <t>VIGA DE ESCORAMAENTO H20, DE MADEIRA, PESO DE 5,00 A 5,20 KG/M, COM EXTREMIDADES PLASTICAS</t>
  </si>
  <si>
    <t xml:space="preserve"> 94970 </t>
  </si>
  <si>
    <t>CONCRETO FCK = 20MPA, TRAÇO 1:2,7:3 (EM MASSA SECA DE CIMENTO/ AREIA MÉDIA/ BRITA 1) - PREPARO MECÂNICO COM BETONEIRA 600 L. AF_05/2021</t>
  </si>
  <si>
    <t xml:space="preserve"> 92874 </t>
  </si>
  <si>
    <t>LANÇAMENTO COM USO DE BOMBA, ADENSAMENTO E ACABAMENTO DE CONCRETO EM ESTRUTURAS. AF_12/2015</t>
  </si>
  <si>
    <t xml:space="preserve"> 00003743 </t>
  </si>
  <si>
    <t>LAJE PRE-MOLDADA CONVENCIONAL (LAJOTAS + VIGOTAS) PARA PISO, UNIDIRECIONAL, SOBRECARGA DE 200 KG/M2, VAO ATE 3,50 M (SEM COLOCACAO)</t>
  </si>
  <si>
    <t>DROP - DRENAGEM/OBRAS DE CONTENÇÃO / POÇOS DE VISITA E CAIXAS</t>
  </si>
  <si>
    <t xml:space="preserve"> 92915 </t>
  </si>
  <si>
    <t>ARMAÇÃO DE ESTRUTURAS DE CONCRETO ARMADO, EXCETO VIGAS, PILARES, LAJES E FUNDAÇÕES, UTILIZANDO AÇO CA-60 DE 5,0 MM - MONTAGEM. AF_12/2015</t>
  </si>
  <si>
    <t xml:space="preserve"> 73972/002 </t>
  </si>
  <si>
    <t>CONCRETO FCK=20MPA, VIRADO EM BETONEIRA, SEM LANCAMENTO</t>
  </si>
  <si>
    <t xml:space="preserve"> 00005069 </t>
  </si>
  <si>
    <t>PREGO DE ACO POLIDO COM CABECA 17 X 27 (2 1/2 X 11)</t>
  </si>
  <si>
    <t>PARE - PAREDES/PAINEIS</t>
  </si>
  <si>
    <t xml:space="preserve"> 100489 </t>
  </si>
  <si>
    <t>ARGAMASSA TRAÇO 1:3 (EM VOLUME DE CIMENTO E AREIA MÉDIA ÚMIDA), PREPARO MECÂNICO COM BETONEIRA 600 L. AF_08/2019</t>
  </si>
  <si>
    <t xml:space="preserve"> 00000665 </t>
  </si>
  <si>
    <t>ELEMENTO VAZADO DE CONCRETO, QUADRICULADO, 16 FUROS *50 X 50 X 7* CM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</si>
  <si>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</si>
  <si>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</si>
  <si>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00037395 </t>
  </si>
  <si>
    <t>PINO DE ACO COM FURO, HASTE = 27 MM (ACAO DIRETA)</t>
  </si>
  <si>
    <t>CENTO</t>
  </si>
  <si>
    <t xml:space="preserve"> 00034557 </t>
  </si>
  <si>
    <t>TELA DE ACO SOLDADA GALVANIZADA/ZINCADA PARA ALVENARIA, FIO D = *1,20 A 1,70* MM, MALHA 15 X 15 MM, (C X L) *50 X 7,5* CM</t>
  </si>
  <si>
    <t xml:space="preserve"> 00007266 </t>
  </si>
  <si>
    <t>BLOCO CERAMICO / TIJOLO VAZADO PARA ALVENARIA DE VEDACAO, 8 FUROS NA HORIZONTAL, 9 X 19 X 19 CM (L X A X C)</t>
  </si>
  <si>
    <t>MIL</t>
  </si>
  <si>
    <t xml:space="preserve"> 87369 </t>
  </si>
  <si>
    <t>ARGAMASSA TRAÇO 1:2:8 (EM VOLUME DE CIMENTO, CAL E AREIA MÉDIA ÚMIDA) PARA EMBOÇO/MASSA ÚNICA/ASSENTAMENTO DE ALVENARIA DE VEDAÇÃO, PREPARO MANUAL. AF_08/2019</t>
  </si>
  <si>
    <t xml:space="preserve"> 00007258 </t>
  </si>
  <si>
    <t>TIJOLO CERAMICO MACICO COMUM *5 X 10 X 20* CM (L X A X C)</t>
  </si>
  <si>
    <t xml:space="preserve"> 87373 </t>
  </si>
  <si>
    <t>ARGAMASSA TRAÇO 1:4 (EM VOLUME DE CIMENTO E AREIA MÉDIA ÚMIDA) PARA CONTRAPISO, PREPARO MANUAL. AF_08/2019</t>
  </si>
  <si>
    <t xml:space="preserve"> 00007271 </t>
  </si>
  <si>
    <t>BLOCO CERAMICO / TIJOLO VAZADO PARA ALVENARIA DE VEDACAO, 8 FUROS NA HORIZONTAL, DE 9 X 19 X 19 CM (L XA X C)</t>
  </si>
  <si>
    <t>ESQV - ESQUADRIAS/FERRAGENS/VIDROS</t>
  </si>
  <si>
    <t xml:space="preserve"> 00002432 </t>
  </si>
  <si>
    <t>DOBRADICA EM ACO/FERRO, 3 1/2" X  3", E= 1,9  A 2 MM, COM ANEL,  CROMADO OU ZINCADO, TAMPA BOLA, COM PARAFUSOS</t>
  </si>
  <si>
    <t xml:space="preserve"> 00011055 </t>
  </si>
  <si>
    <t>PARAFUSO ROSCA SOBERBA ZINCADO CABECA CHATA FENDA SIMPLES 3,5 X 25 MM (1 ")</t>
  </si>
  <si>
    <t xml:space="preserve"> 00004962 </t>
  </si>
  <si>
    <t>PORTA DE ABRIR / GIRO, DE MADEIRA FOLHA MEDIA (NBR 15930) DE 700 X 2100 MM, DE 35 MM A 40 MM DE ESPESSURA, NUCLEO SEMI-SOLIDO (SARRAFEADO), CAPA FRISADA EM HDF, ACABAMENTO MELAMINICO EM PADRAO MADEIRA</t>
  </si>
  <si>
    <t xml:space="preserve"> 90822 </t>
  </si>
  <si>
    <t>PORTA DE MADEIRA PARA PINTURA, SEMI-OCA (LEVE OU MÉDIA), 80X210CM, ESPESSURA DE 3,5CM, INCLUSO DOBRADIÇAS - FORNECIMENTO E INSTALAÇÃO. AF_12/2019</t>
  </si>
  <si>
    <t xml:space="preserve"> 90806 </t>
  </si>
  <si>
    <t>BATENTE PARA PORTA DE MADEIRA, FIXAÇÃO COM ARGAMASSA, PADRÃO MÉDIO - FORNECIMENTO E INSTALAÇÃO. AF_12/2019</t>
  </si>
  <si>
    <t xml:space="preserve"> 90830 </t>
  </si>
  <si>
    <t>FECHADURA DE EMBUTIR COM CILINDRO, EXTERNA, COMPLETA, ACABAMENTO PADRÃO MÉDIO, INCLUSO EXECUÇÃO DE FURO - FORNECIMENTO E INSTALAÇÃO. AF_12/2019</t>
  </si>
  <si>
    <t xml:space="preserve"> 100659 </t>
  </si>
  <si>
    <t>ALIZAR DE 5X1,5CM PARA PORTA FIXADO COM PREGOS, PADRÃO MÉDIO - FORNECIMENTO E INSTALAÇÃO. AF_12/2019</t>
  </si>
  <si>
    <t xml:space="preserve"> 90823 </t>
  </si>
  <si>
    <t>PORTA DE MADEIRA PARA PINTURA, SEMI-OCA (LEVE OU MÉDIA), 90X210CM, ESPESSURA DE 3,5CM, INCLUSO DOBRADIÇAS - FORNECIMENTO E INSTALAÇÃO. AF_12/2019</t>
  </si>
  <si>
    <t xml:space="preserve"> 00007568 </t>
  </si>
  <si>
    <t>BUCHA DE NYLON SEM ABA S10, COM PARAFUSO DE 6,10 X 65 MM EM ACO ZINCADO COM ROSCA SOBERBA, CABECA CHATA E FENDA PHILLIPS</t>
  </si>
  <si>
    <t xml:space="preserve"> 00036888 </t>
  </si>
  <si>
    <t>GUARNICAO / MOLDURA / ARREMATE DE ACABAMENTO PARA ESQUADRIA, EM ALUMINIO PERFIL 25, ACABAMENTO ANODIZADO BRANCO OU BRILHANTE, PARA 1 FACE</t>
  </si>
  <si>
    <t xml:space="preserve"> 00004922 </t>
  </si>
  <si>
    <t>PORTA DE CORRER EM ALUMINIO, DUAS FOLHAS MOVEIS COM VIDRO, FECHADURA E PUXADOR EMBUTIDO, ACABAMENTO ANODIZADO NATURAL, SEM GUARNICAO/ALIZAR/VISTA</t>
  </si>
  <si>
    <t xml:space="preserve"> 00000142 </t>
  </si>
  <si>
    <t>SELANTE ELASTICO MONOCOMPONENTE A BASE DE POLIURETANO (PU) PARA JUNTAS DIVERSAS</t>
  </si>
  <si>
    <t>310ML</t>
  </si>
  <si>
    <t>INHI - INSTALAÇÕES HIDROS SANITÁRIAS</t>
  </si>
  <si>
    <t xml:space="preserve"> 88267 </t>
  </si>
  <si>
    <t>ENCANADOR OU BOMBEIRO HIDRÁULICO COM ENCARGOS COMPLEMENTARES</t>
  </si>
  <si>
    <t xml:space="preserve"> 00036081 </t>
  </si>
  <si>
    <t>BARRA DE APOIO RETA, EM ACO INOX POLIDO, COMPRIMENTO 80CM, DIAMETRO MINIMO 3 CM</t>
  </si>
  <si>
    <t xml:space="preserve"> 00004351 </t>
  </si>
  <si>
    <t>PARAFUSO NIQUELADO 3 1/2" COM ACABAMENTO CROMADO PARA FIXAR PECA SANITARIA, INCLUI PORCA CEGA, ARRUELA E BUCHA DE NYLON TAMANHO S-8</t>
  </si>
  <si>
    <t xml:space="preserve"> 00036205 </t>
  </si>
  <si>
    <t>BARRA DE APOIO RETA, EM ACO INOX POLIDO, COMPRIMENTO 70CM, DIAMETRO MINIMO 3 CM</t>
  </si>
  <si>
    <t xml:space="preserve"> 00011457 </t>
  </si>
  <si>
    <t>TARJETA LIVRE / OCUPADO PARA PORTA DE BANHEIRO, CORPO EM ZAMAC E ESPELHO EM LATAO</t>
  </si>
  <si>
    <t xml:space="preserve"> 88627 </t>
  </si>
  <si>
    <t>ARGAMASSA TRAÇO 1:0,5:4,5 (EM VOLUME DE CIMENTO, CAL E AREIA MÉDIA ÚMIDA) PARA ASSENTAMENTO DE ALVENARIA, PREPARO MANUAL. AF_08/2019</t>
  </si>
  <si>
    <t xml:space="preserve"> 00000581 </t>
  </si>
  <si>
    <t>JANELA BASCULANTE EM ALUMINIO, 80 X 60 CM (A X L), BATENTE/REQUADRO DE 3 A 14 CM, COM VIDRO, SEM GUARNICAO/ALIZAR</t>
  </si>
  <si>
    <t xml:space="preserve"> 00000599 </t>
  </si>
  <si>
    <t>JANELA FIXA, EM ALUMINIO PERFIL 20, 60  X 80 CM (A X L), BATENTE/REQUADRO DE 3 A 14 CM, COM VIDRO 4 MM, SEM GUARNICAO/ALIZAR, ACABAMENTO ALUM BRANCO OU BRILHANTE</t>
  </si>
  <si>
    <t>COBE - COBERTURA</t>
  </si>
  <si>
    <t xml:space="preserve"> 93281 </t>
  </si>
  <si>
    <t>GUINCHO ELÉTRICO DE COLUNA, CAPACIDADE 400 KG, COM MOTO FREIO, MOTOR TRIFÁSICO DE 1,25 CV - CHP DIURNO. AF_03/2016</t>
  </si>
  <si>
    <t xml:space="preserve"> 93282 </t>
  </si>
  <si>
    <t>GUINCHO ELÉTRICO DE COLUNA, CAPACIDADE 400 KG, COM MOTO FREIO, MOTOR TRIFÁSICO DE 1,25 CV - CHI DIURNO. AF_03/2016</t>
  </si>
  <si>
    <t xml:space="preserve"> 88323 </t>
  </si>
  <si>
    <t>TELHADISTA COM ENCARGOS COMPLEMENTARES</t>
  </si>
  <si>
    <t xml:space="preserve"> 00011029 </t>
  </si>
  <si>
    <t>HASTE RETA PARA GANCHO DE FERRO GALVANIZADO, COM ROSCA 1/4 " X 30 CM PARA FIXACAO DE TELHA METALICA, INCLUI PORCA E ARRUELAS DE VEDACAO</t>
  </si>
  <si>
    <t xml:space="preserve"> 00040740 </t>
  </si>
  <si>
    <t>TELHA GALVALUME COM ISOLAMENTO TERMOACUSTICO EM ESPUMA RIGIDA DE POLIURETANO (PU) INJETADO, ESPESSURA DE 30 MM, DENSIDADE DE 35 KG/M3, REVESTIMENTO EM TELHA TRAPEZOIDAL NAS DUAS FACES COM ESPESSURA DE 0,50 MM CADA, ACABAMENTO NATURAL (NAO INCLUI ACESSORIOS DE FIXACAO)</t>
  </si>
  <si>
    <t xml:space="preserve"> 93288 </t>
  </si>
  <si>
    <t>GUINDASTE HIDRÁULICO AUTOPROPELIDO, COM LANÇA TELESCÓPICA 40 M, CAPACIDADE MÁXIMA 60 T, POTÊNCIA 260 KW - CHI DIURNO. AF_03/2016</t>
  </si>
  <si>
    <t xml:space="preserve"> 93287 </t>
  </si>
  <si>
    <t>GUINDASTE HIDRÁULICO AUTOPROPELIDO, COM LANÇA TELESCÓPICA 40 M, CAPACIDADE MÁXIMA 60 T, POTÊNCIA 260 KW - CHP DIURNO. AF_03/2016</t>
  </si>
  <si>
    <t xml:space="preserve"> 100716 </t>
  </si>
  <si>
    <t>JATEAMENTO ABRASIVO COM GRANALHA DE AÇO EM PERFIL METÁLICO EM FÁBRICA. AF_01/2020</t>
  </si>
  <si>
    <t>PINT - PINTURAS</t>
  </si>
  <si>
    <t xml:space="preserve"> 100719 </t>
  </si>
  <si>
    <t>PINTURA COM TINTA ALQUÍDICA DE FUNDO (TIPO ZARCÃO) PULVERIZADA SOBRE PERFIL METÁLICO EXECUTADO EM FÁBRICA (POR DEMÃO). AF_01/2020_P</t>
  </si>
  <si>
    <t xml:space="preserve"> 88240 </t>
  </si>
  <si>
    <t>AJUDANTE DE ESTRUTURA METÁLICA COM ENCARGOS COMPLEMENTARES</t>
  </si>
  <si>
    <t xml:space="preserve"> 88278 </t>
  </si>
  <si>
    <t>MONTADOR DE ESTRUTURA METÁLICA COM ENCARGOS COMPLEMENTARES</t>
  </si>
  <si>
    <t xml:space="preserve"> 00004777 </t>
  </si>
  <si>
    <t>CANTONEIRA ACO ABAS IGUAIS (QUALQUER BITOLA), ESPESSURA ENTRE 1/8" E 1/4"</t>
  </si>
  <si>
    <t xml:space="preserve"> 00001333 </t>
  </si>
  <si>
    <t>CHAPA DE ACO GROSSA, ASTM A36, E = 1/2 " (12,70 MM) 99,59 KG/M2</t>
  </si>
  <si>
    <t xml:space="preserve"> 00000442 </t>
  </si>
  <si>
    <t>PARAFUSO FRANCES M16 EM ACO GALVANIZADO, COMPRIMENTO = 45 MM, DIAMETRO = 16 MM, CABECA ABAULADA</t>
  </si>
  <si>
    <t xml:space="preserve"> 00010966 </t>
  </si>
  <si>
    <t>PERFIL "U" DE ACO LAMINADO, "U" 152 X 15,6</t>
  </si>
  <si>
    <t>IMPE - IMPERMEABILIZAÇÕES E PROTEÇÕES DIVERSAS</t>
  </si>
  <si>
    <t xml:space="preserve"> 00007319 </t>
  </si>
  <si>
    <t>TINTA ASFALTICA IMPERMEABILIZANTE DISPERSA EM AGUA, PARA MATERIAIS CIMENTICIOS</t>
  </si>
  <si>
    <t xml:space="preserve"> 88270 </t>
  </si>
  <si>
    <t>IMPERMEABILIZADOR COM ENCARGOS COMPLEMENTARES</t>
  </si>
  <si>
    <t xml:space="preserve"> 00003777 </t>
  </si>
  <si>
    <t>LONA PLASTICA PESADA PRETA, E = 150 MICRA</t>
  </si>
  <si>
    <t>REVE - REVESTIMENTO E TRATAMENTO DE SUPERFÍCIES</t>
  </si>
  <si>
    <t xml:space="preserve"> 87313 </t>
  </si>
  <si>
    <t>ARGAMASSA TRAÇO 1:3 (EM VOLUME DE CIMENTO E AREIA GROSSA ÚMIDA) PARA CHAPISCO CONVENCIONAL, PREPARO MECÂNICO COM BETONEIRA 400 L. AF_08/2019</t>
  </si>
  <si>
    <t xml:space="preserve"> 87325 </t>
  </si>
  <si>
    <t>ARGAMASSA TRAÇO 1:4 (EM VOLUME DE CIMENTO E AREIA GROSSA ÚMIDA) COM ADIÇÃO DE EMULSÃO POLIMÉRICA PARA CHAPISCO ROLADO, PREPARO MECÂNICO COM BETONEIRA 400 L. AF_08/2019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</si>
  <si>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</si>
  <si>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</si>
  <si>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88291 </t>
  </si>
  <si>
    <t>OPERADOR DE BETONEIRA (CAMINHÃO) COM ENCARGOS COMPLEMENTARES</t>
  </si>
  <si>
    <t xml:space="preserve"> 00000371 </t>
  </si>
  <si>
    <t>ARGAMASSA INDUSTRIALIZADA MULTIUSO, PARA REVESTIMENTO INTERNO E EXTERNO E ASSENTAMENTO DE BLOCOS DIVERSOS</t>
  </si>
  <si>
    <t xml:space="preserve"> 88256 </t>
  </si>
  <si>
    <t>AZULEJISTA OU LADRILHISTA COM ENCARGOS COMPLEMENTARES</t>
  </si>
  <si>
    <t xml:space="preserve"> 00001381 </t>
  </si>
  <si>
    <t>ARGAMASSA COLANTE AC I PARA CERAMICAS</t>
  </si>
  <si>
    <t xml:space="preserve"> 00034357 </t>
  </si>
  <si>
    <t>REJUNTE CIMENTICIO, QUALQUER COR</t>
  </si>
  <si>
    <t xml:space="preserve"> 00000536 </t>
  </si>
  <si>
    <t>REVESTIMENTO EM CERAMICA ESMALTADA EXTRA, PEI MENOR OU IGUAL A 3, FORMATO MENOR OU IGUAL A 2025 CM2</t>
  </si>
  <si>
    <t xml:space="preserve"> 280023 </t>
  </si>
  <si>
    <t xml:space="preserve"> J00005 </t>
  </si>
  <si>
    <t>Areia</t>
  </si>
  <si>
    <t xml:space="preserve"> J00003 </t>
  </si>
  <si>
    <t>Cimento</t>
  </si>
  <si>
    <t>SC</t>
  </si>
  <si>
    <t xml:space="preserve"> J00007 </t>
  </si>
  <si>
    <t>Seixo lavado</t>
  </si>
  <si>
    <t xml:space="preserve"> 87301 </t>
  </si>
  <si>
    <t>ARGAMASSA TRAÇO 1:4 (EM VOLUME DE CIMENTO E AREIA MÉDIA ÚMIDA) PARA CONTRAPISO, PREPARO MECÂNICO COM BETONEIRA 400 L. AF_08/2019</t>
  </si>
  <si>
    <t xml:space="preserve"> 00007334 </t>
  </si>
  <si>
    <t>ADITIVO ADESIVO LIQUIDO PARA ARGAMASSAS DE REVESTIMENTOS CIMENTICIOS</t>
  </si>
  <si>
    <t xml:space="preserve"> 00001379 </t>
  </si>
  <si>
    <t>CIMENTO PORTLAND COMPOSTO CP II-32</t>
  </si>
  <si>
    <t xml:space="preserve"> 95276 </t>
  </si>
  <si>
    <t>POLIDORA DE PISO (POLITRIZ), PESO DE 100KG, DIÂMETRO 450 MM, MOTOR ELÉTRICO, POTÊNCIA 4 HP - CHP DIURNO. AF_09/2016</t>
  </si>
  <si>
    <t xml:space="preserve"> 00004824 </t>
  </si>
  <si>
    <t>GRANILHA/ GRANA/ PEDRISCO OU AGREGADO EM MARMORE/ GRANITO/ QUARTZO E CALCARIO, PRETO, CINZA, PALHA OU BRANCO</t>
  </si>
  <si>
    <t xml:space="preserve"> 00003671 </t>
  </si>
  <si>
    <t>JUNTA PLASTICA DE DILATACAO PARA PISOS, COR CINZA, 17 X 3 MM (ALTURA X ESPESSURA)</t>
  </si>
  <si>
    <t xml:space="preserve"> 00007353 </t>
  </si>
  <si>
    <t>RESINA ACRILICA PREMIUM BASE AGUA - COR BRANCA</t>
  </si>
  <si>
    <t>PAVIMENTACOES INTERNAS</t>
  </si>
  <si>
    <t xml:space="preserve"> 022877 </t>
  </si>
  <si>
    <t>JUNTA PLASTICA DE DILATACAO 27 x 3,0cm</t>
  </si>
  <si>
    <t xml:space="preserve"> 00001287 </t>
  </si>
  <si>
    <t>PISO EM CERAMICA ESMALTADA EXTRA, PEI MAIOR OU IGUAL A 4, FORMATO MENOR OU IGUAL A 2025 CM2</t>
  </si>
  <si>
    <t xml:space="preserve"> 88274 </t>
  </si>
  <si>
    <t>MARMORISTA/GRANITEIRO COM ENCARGOS COMPLEMENTARES</t>
  </si>
  <si>
    <t xml:space="preserve"> 00037595 </t>
  </si>
  <si>
    <t>ARGAMASSA COLANTE TIPO AC III</t>
  </si>
  <si>
    <t xml:space="preserve"> 00020232 </t>
  </si>
  <si>
    <t>SOLEIRA EM GRANITO, POLIDO, TIPO ANDORINHA/ QUARTZ/ CASTELO/ CORUMBA OU OUTROS EQUIVALENTES DA REGIAO, L= *15* CM, E=  *2,0* CM</t>
  </si>
  <si>
    <t xml:space="preserve"> 00000370 </t>
  </si>
  <si>
    <t>AREIA MEDIA - POSTO JAZIDA/FORNECEDOR (RETIRADO NA JAZIDA, SEM TRANSPORTE)</t>
  </si>
  <si>
    <t xml:space="preserve"> 00004721 </t>
  </si>
  <si>
    <t>PEDRA BRITADA N. 1 (9,5 a 19 MM) POSTO PEDREIRA/FORNECEDOR, SEM FRETE</t>
  </si>
  <si>
    <t xml:space="preserve"> 00004718 </t>
  </si>
  <si>
    <t>PEDRA BRITADA N. 2 (19 A 38 MM) POSTO PEDREIRA/FORNECEDOR, SEM FRETE</t>
  </si>
  <si>
    <t xml:space="preserve"> 00038186 </t>
  </si>
  <si>
    <t>PISO TATIL DE ALERTA OU DIRECIONAL, DE BORRACHA, COLORIDO, 25 X 25 CM, E = 12 MM, PARA ARGAMASSA</t>
  </si>
  <si>
    <t xml:space="preserve"> 00006085 </t>
  </si>
  <si>
    <t>SELADOR ACRILICO OPACO PREMIUM INTERIOR/EXTERIOR</t>
  </si>
  <si>
    <t xml:space="preserve"> 280024 </t>
  </si>
  <si>
    <t xml:space="preserve"> P00006 </t>
  </si>
  <si>
    <t>Massa PVA</t>
  </si>
  <si>
    <t>GL</t>
  </si>
  <si>
    <t xml:space="preserve"> P00007 </t>
  </si>
  <si>
    <t>Lixa para parede</t>
  </si>
  <si>
    <t xml:space="preserve"> 00007356 </t>
  </si>
  <si>
    <t>TINTA LATEX ACRILICA PREMIUM, COR BRANCO FOSCO</t>
  </si>
  <si>
    <t xml:space="preserve"> 00007304 </t>
  </si>
  <si>
    <t>TINTA EPOXI BASE AGUA PREMIUM, BRANCA</t>
  </si>
  <si>
    <t xml:space="preserve"> 00012815 </t>
  </si>
  <si>
    <t>FITA CREPE ROLO DE 25 MM X 50 M</t>
  </si>
  <si>
    <t xml:space="preserve"> 00007348 </t>
  </si>
  <si>
    <t>TINTA ACRILICA PREMIUM PARA PISO</t>
  </si>
  <si>
    <t xml:space="preserve"> 00005318 </t>
  </si>
  <si>
    <t>DILUENTE AGUARRAS</t>
  </si>
  <si>
    <t xml:space="preserve"> 00007307 </t>
  </si>
  <si>
    <t>FUNDO ANTICORROSIVO PARA METAIS FERROSOS (ZARCAO)</t>
  </si>
  <si>
    <t xml:space="preserve"> 00007311 </t>
  </si>
  <si>
    <t>TINTA ESMALTE SINTETICO PREMIUM ACETINADO</t>
  </si>
  <si>
    <t xml:space="preserve"> 00003768 </t>
  </si>
  <si>
    <t>LIXA EM FOLHA PARA FERRO, NUMERO 150</t>
  </si>
  <si>
    <t xml:space="preserve"> 00007288 </t>
  </si>
  <si>
    <t>TINTA ESMALTE SINTETICO PREMIUM FOSCO</t>
  </si>
  <si>
    <t xml:space="preserve"> 00005320 </t>
  </si>
  <si>
    <t>REMOVEDOR DE TINTA OLEO/ESMALTE VERNIZ</t>
  </si>
  <si>
    <t xml:space="preserve"> 89356 </t>
  </si>
  <si>
    <t>TUBO, PVC, SOLDÁVEL, DN 25MM, INSTALADO EM RAMAL OU SUB-RAMAL DE ÁGUA - FORNECIMENTO E INSTALAÇÃO. AF_12/2014</t>
  </si>
  <si>
    <t xml:space="preserve"> 89362 </t>
  </si>
  <si>
    <t>JOELHO 90 GRAUS, PVC, SOLDÁVEL, DN 25MM, INSTALADO EM RAMAL OU SUB-RAMAL DE ÁGUA - FORNECIMENTO E INSTALAÇÃO. AF_12/2014</t>
  </si>
  <si>
    <t xml:space="preserve"> 89366 </t>
  </si>
  <si>
    <t>JOELHO 90 GRAUS COM BUCHA DE LATÃO, PVC, SOLDÁVEL, DN 25MM, X 3/4 INSTALADO EM RAMAL OU SUB-RAMAL DE ÁGUA - FORNECIMENTO E INSTALAÇÃO. AF_12/2014</t>
  </si>
  <si>
    <t xml:space="preserve"> 89395 </t>
  </si>
  <si>
    <t>TE, PVC, SOLDÁVEL, DN 25MM, INSTALADO EM RAMAL OU SUB-RAMAL DE ÁGUA - FORNECIMENTO E INSTALAÇÃO. AF_12/2014</t>
  </si>
  <si>
    <t xml:space="preserve"> 90466 </t>
  </si>
  <si>
    <t>CHUMBAMENTO LINEAR EM ALVENARIA PARA RAMAIS/DISTRIBUIÇÃO COM DIÂMETROS MENORES OU IGUAIS A 40 MM. AF_05/2015</t>
  </si>
  <si>
    <t xml:space="preserve"> 90443 </t>
  </si>
  <si>
    <t>RASGO EM ALVENARIA PARA RAMAIS/ DISTRIBUIÇÃO COM DIAMETROS MENORES OU IGUAIS A 40 MM. AF_05/2015</t>
  </si>
  <si>
    <t xml:space="preserve"> 280008 </t>
  </si>
  <si>
    <t>AUXILIAR DE ENCANADOR OU BOMBEIRO HIDRÁULICO COM ENCARGOS COMPLEMENTARES</t>
  </si>
  <si>
    <t xml:space="preserve"> 280016 </t>
  </si>
  <si>
    <t xml:space="preserve"> H00008 </t>
  </si>
  <si>
    <t>Caixa sifonada de PVC c/ grelha - 100x100x50mm</t>
  </si>
  <si>
    <t xml:space="preserve"> H00003 </t>
  </si>
  <si>
    <t>Tubo em PVC - 50mm (LS)</t>
  </si>
  <si>
    <t xml:space="preserve"> H00089 </t>
  </si>
  <si>
    <t>Te longo em PVC - JS - 100x75mm (LS)</t>
  </si>
  <si>
    <t xml:space="preserve"> H00004 </t>
  </si>
  <si>
    <t>Tubo em PVC - 40mm (LS)</t>
  </si>
  <si>
    <t xml:space="preserve"> H00088 </t>
  </si>
  <si>
    <t>Joelho/Cotovelo 90º  em PVC - JS - 40mm-LH</t>
  </si>
  <si>
    <t xml:space="preserve"> H00086 </t>
  </si>
  <si>
    <t>Ralo PVC c/ saída 100x53x40mm</t>
  </si>
  <si>
    <t xml:space="preserve"> H00084 </t>
  </si>
  <si>
    <t>Junção simples inv.45 em PVC - JS - 75x75mm (LS)</t>
  </si>
  <si>
    <t xml:space="preserve"> H00085 </t>
  </si>
  <si>
    <t>Curva 45 em PVC - JS - 75mm (LH)</t>
  </si>
  <si>
    <t xml:space="preserve"> 94969 </t>
  </si>
  <si>
    <t>CONCRETO FCK = 15MPA, TRAÇO 1:3,4:3,5 (EM MASSA SECA DE CIMENTO/ AREIA MÉDIA/ BRITA 1) - PREPARO MECÂNICO COM BETONEIRA 600 L. AF_05/2021</t>
  </si>
  <si>
    <t xml:space="preserve"> 87335 </t>
  </si>
  <si>
    <t>ARGAMASSA TRAÇO 1:2:8 (EM VOLUME DE CIMENTO, CAL E AREIA MÉDIA ÚMIDA) PARA EMBOÇO/MASSA ÚNICA/ASSENTAMENTO DE ALVENARIA DE VEDAÇÃO, PREPARO MECÂNICO COM MISTURADOR DE EIXO HORIZONTAL DE 300 KG. AF_08/2019</t>
  </si>
  <si>
    <t xml:space="preserve"> 88630 </t>
  </si>
  <si>
    <t>ARGAMASSA TRAÇO 1:4 (CIMENTO E AREIA MÉDIA), PREPARO MECÂNICO COM BETONEIRA 400 L. AF_08/2014</t>
  </si>
  <si>
    <t xml:space="preserve"> 6087 </t>
  </si>
  <si>
    <t>TAMPA EM CONCRETO ARMADO 60X60X5CM P/CX INSPECAO/FOSSA SEPTICA</t>
  </si>
  <si>
    <t xml:space="preserve"> 88248 </t>
  </si>
  <si>
    <t xml:space="preserve"> 00034639 </t>
  </si>
  <si>
    <t>CAIXA D'AGUA EM POLIETILENO 1500 LITROS, COM TAMPA</t>
  </si>
  <si>
    <t xml:space="preserve"> 88313 </t>
  </si>
  <si>
    <t>POCEIRO COM ENCARGOS COMPLEMENTARES</t>
  </si>
  <si>
    <t xml:space="preserve"> 00000337 </t>
  </si>
  <si>
    <t>ARAME RECOZIDO 18 BWG, 1,25 MM (0,01 KG/M)</t>
  </si>
  <si>
    <t xml:space="preserve"> 00000367 </t>
  </si>
  <si>
    <t>AREIA GROSSA - POSTO JAZIDA/FORNECEDOR (RETIRADO NA JAZIDA, SEM TRANSPORTE)</t>
  </si>
  <si>
    <t xml:space="preserve"> 00006076 </t>
  </si>
  <si>
    <t>SAIBRO PARA ARGAMASSA (COLETADO NO COMERCIO)</t>
  </si>
  <si>
    <t xml:space="preserve"> 00000334 </t>
  </si>
  <si>
    <t>ARAME GALVANIZADO  8 BWG, D = 4,19MM (0,101 KG/M)</t>
  </si>
  <si>
    <t xml:space="preserve"> 00007325 </t>
  </si>
  <si>
    <t>!EM PROCESSO DE DESATIVACAO! ADITIVO IMPERMEABILIZANTE DE PEGA NORMAL PARA ARGAMASSAS E CONCRETOS SEM ARMACAO</t>
  </si>
  <si>
    <t xml:space="preserve"> 86887 </t>
  </si>
  <si>
    <t>ENGATE FLEXÍVEL EM INOX, 1/2  X 40CM - FORNECIMENTO E INSTALAÇÃO. AF_01/2020</t>
  </si>
  <si>
    <t xml:space="preserve"> 86888 </t>
  </si>
  <si>
    <t>VASO SANITÁRIO SIFONADO COM CAIXA ACOPLADA LOUÇA BRANCA - FORNECIMENTO E INSTALAÇÃO. AF_01/2020</t>
  </si>
  <si>
    <t xml:space="preserve"> 00020269 </t>
  </si>
  <si>
    <t>LAVATORIO / CUBA DE EMBUTIR, OVAL, DE LOUCA BRANCA, SEM LADRAO, DIMENSOES *50 X 35* CM (L X C)</t>
  </si>
  <si>
    <t xml:space="preserve"> 00004823 </t>
  </si>
  <si>
    <t>MASSA PLASTICA PARA MARMORE/GRANITO</t>
  </si>
  <si>
    <t xml:space="preserve"> 00010425 </t>
  </si>
  <si>
    <t>LAVATORIO DE LOUCA BRANCA, SUSPENSO (SEM COLUNA), DIMENSOES *40 X 30* CM</t>
  </si>
  <si>
    <t xml:space="preserve"> 00037329 </t>
  </si>
  <si>
    <t>REJUNTE EPOXI, QUALQUER COR</t>
  </si>
  <si>
    <t xml:space="preserve"> H00051 </t>
  </si>
  <si>
    <t xml:space="preserve"> H00055 </t>
  </si>
  <si>
    <t>Fita de vedacao</t>
  </si>
  <si>
    <t xml:space="preserve"> 00003146 </t>
  </si>
  <si>
    <t>FITA VEDA ROSCA EM ROLOS DE 18 MM X 10 M (L X C)</t>
  </si>
  <si>
    <t xml:space="preserve"> 00013415 </t>
  </si>
  <si>
    <t>TORNEIRA DE MESA/BANCADA, PARA LAVATORIO, FIXA, METALICA CROMADA, PADRAO POPULAR, 1/2 " OU 3/4 " (REF 1193)</t>
  </si>
  <si>
    <t xml:space="preserve"> 00013417 </t>
  </si>
  <si>
    <t>TORNEIRA METALICA CROMADA CANO CURTO, SEM BICO, SEM AREJADOR, DE PAREDE, PARA TANQUE E USO GERAL, 1/2 " OU 3/4 " (REF 1143)</t>
  </si>
  <si>
    <t xml:space="preserve"> 00011703 </t>
  </si>
  <si>
    <t>PAPELEIRA DE PAREDE EM METAL CROMADO SEM TAMPA</t>
  </si>
  <si>
    <t>APARELHOS SANITARIOS</t>
  </si>
  <si>
    <t xml:space="preserve"> 006106 </t>
  </si>
  <si>
    <t>PORTA PAPEL HIGIENICO ROLAO NOBLE EM INOX - BIOVIS</t>
  </si>
  <si>
    <t xml:space="preserve"> 00011758 </t>
  </si>
  <si>
    <t>SABONETEIRA PLASTICA TIPO DISPENSER PARA SABONETE LIQUIDO COM RESERVATORIO 800 A 1500 ML</t>
  </si>
  <si>
    <t xml:space="preserve"> H00317 </t>
  </si>
  <si>
    <t xml:space="preserve"> 00036215 </t>
  </si>
  <si>
    <t>BANCO ARTICULADO PARA BANHO, EM ACO INOX POLIDO, 70* CM X 45* CM</t>
  </si>
  <si>
    <t xml:space="preserve"> 280004 </t>
  </si>
  <si>
    <t>AJUDANTE DE PEDREIRO COM ENCARGOS COMPLEMENTARES</t>
  </si>
  <si>
    <t xml:space="preserve"> D00068 </t>
  </si>
  <si>
    <t>Parafuso de 1/2"x8"</t>
  </si>
  <si>
    <t xml:space="preserve"> H00034 </t>
  </si>
  <si>
    <t>ACESSIBILIDADE</t>
  </si>
  <si>
    <t xml:space="preserve"> 004195 </t>
  </si>
  <si>
    <t>ACESSIBILIDADE - BEBEDOURO DE PRESSAO ACESSIVEL SUSPENSO INOX COM BRAILLE</t>
  </si>
  <si>
    <t xml:space="preserve"> 004636 </t>
  </si>
  <si>
    <t>FITA TEFLON VEDA ROSCA 18mm x 25m</t>
  </si>
  <si>
    <t xml:space="preserve"> 020174 </t>
  </si>
  <si>
    <t>Retirada de entulho - manualmente (incluindo caixa coletora)</t>
  </si>
  <si>
    <t xml:space="preserve"> 030010 </t>
  </si>
  <si>
    <t>Escavação manual ate 1.50m de profundidade</t>
  </si>
  <si>
    <t xml:space="preserve"> 040025 </t>
  </si>
  <si>
    <t>Fundação corrida com seixo</t>
  </si>
  <si>
    <t xml:space="preserve"> 050757 </t>
  </si>
  <si>
    <t>Concreto armado p/ calhas e percintas (incl. lançamento e adensamento)</t>
  </si>
  <si>
    <t xml:space="preserve"> 060046 </t>
  </si>
  <si>
    <t>Alvenaria tijolo de barro a cutelo</t>
  </si>
  <si>
    <t xml:space="preserve"> 110143 </t>
  </si>
  <si>
    <t>Chapisco de cimento e areia no traço 1:3</t>
  </si>
  <si>
    <t xml:space="preserve"> 110763 </t>
  </si>
  <si>
    <t>Reboco com argamassa 1:6:Adit. Plast.</t>
  </si>
  <si>
    <t xml:space="preserve"> D00422 </t>
  </si>
  <si>
    <t xml:space="preserve"> D00467 </t>
  </si>
  <si>
    <t xml:space="preserve"> 00044478 </t>
  </si>
  <si>
    <t>MICROESFERAS DE VIDRO PARA SINALIZACAO HORIZONTAL VIARIA, TIPO I-B (PREMIX) - NBR  16184</t>
  </si>
  <si>
    <t xml:space="preserve"> 00044477 </t>
  </si>
  <si>
    <t>MICROESFERAS DE VIDRO PARA SINALIZACAO HORIZONTAL VIARIA, TIPO II-A (DROP-ON) - NBR  16184</t>
  </si>
  <si>
    <t xml:space="preserve"> 00007343 </t>
  </si>
  <si>
    <t>TINTA ACRILICA A BASE DE SOLVENTE, PARA SINALIZACAO HORIZONTAL VIARIA (NBR 11862)</t>
  </si>
  <si>
    <t>INEL - INSTALAÇÃO ELÉTRICA/ELETRIFICAÇÃO E ILUMINAÇÃO EXTERNA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</si>
  <si>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</si>
  <si>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</si>
  <si>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88247 </t>
  </si>
  <si>
    <t>AUXILIAR DE ELETRICISTA COM ENCARGOS COMPLEMENTARES</t>
  </si>
  <si>
    <t xml:space="preserve"> 00013393 </t>
  </si>
  <si>
    <t>QUADRO DE DISTRIBUICAO COM BARRAMENTO TRIFASICO, DE EMBUTIR, EM CHAPA DE ACO GALVANIZADO, PARA 12 DISJUNTORES DIN, 100 A</t>
  </si>
  <si>
    <t xml:space="preserve"> 00012043 </t>
  </si>
  <si>
    <t>QUADRO DE DISTRIBUICAO COM BARRAMENTO TRIFASICO, DE EMBUTIR, EM CHAPA DE ACO GALVANIZADO, PARA 30 DISJUNTORES DIN, 225 A</t>
  </si>
  <si>
    <t xml:space="preserve"> 280005 </t>
  </si>
  <si>
    <t>AJUDANTE ESPECIALIZADO COM ENCARGOS COMPLEMENTARES</t>
  </si>
  <si>
    <t xml:space="preserve"> 280014 </t>
  </si>
  <si>
    <t xml:space="preserve"> E00002 </t>
  </si>
  <si>
    <t>Bucha e arruela de 1"-aluminio</t>
  </si>
  <si>
    <t xml:space="preserve"> E00006 </t>
  </si>
  <si>
    <t>Cabo de cobre 6.0 mm2 - 750V</t>
  </si>
  <si>
    <t xml:space="preserve"> E00015 </t>
  </si>
  <si>
    <t>Eletroduto PVC Rígido de 1"</t>
  </si>
  <si>
    <t xml:space="preserve"> E00087 </t>
  </si>
  <si>
    <t>Disjuntor 3P-30A</t>
  </si>
  <si>
    <t xml:space="preserve"> 280007 </t>
  </si>
  <si>
    <t xml:space="preserve"> E00034 </t>
  </si>
  <si>
    <t>Arruela de 1/2"</t>
  </si>
  <si>
    <t xml:space="preserve"> E00012 </t>
  </si>
  <si>
    <t>Eletroduto PVC Rígido de 1/2"</t>
  </si>
  <si>
    <t xml:space="preserve"> E00033 </t>
  </si>
  <si>
    <t>Bucha de 1/2"</t>
  </si>
  <si>
    <t xml:space="preserve"> E00008 </t>
  </si>
  <si>
    <t>Cabo de cobre 2,5mm2  -750V</t>
  </si>
  <si>
    <t xml:space="preserve"> E00019 </t>
  </si>
  <si>
    <t>Caixa de derivação 4"x2"- Plástica</t>
  </si>
  <si>
    <t xml:space="preserve"> E00776 </t>
  </si>
  <si>
    <t>Luminária completa de sobrepor com aletas e 2 lâmpadas de Led de 10W</t>
  </si>
  <si>
    <t xml:space="preserve"> E00595 </t>
  </si>
  <si>
    <t xml:space="preserve"> 00003752 </t>
  </si>
  <si>
    <t>LAMPADA VAPOR METALICO TUBULAR 400 W (BASE E40)</t>
  </si>
  <si>
    <t xml:space="preserve"> 00012273 </t>
  </si>
  <si>
    <t>PROJETOR RETANGULAR FECHADO PARA LAMPADA VAPOR DE MERCURIO/SODIO 250 W A 500 W, CABECEIRAS EM ALUMINIO FUNDIDO, CORPO EM ALUMINIO ANODIZADO, PARA LAMPADA E40 FECHAMENTO EM VIDRO TEMPERADO.</t>
  </si>
  <si>
    <t xml:space="preserve"> 00012318 </t>
  </si>
  <si>
    <t>REATOR P/ 1 LAMPADA VAPOR DE MERCURIO 400W USO EXT</t>
  </si>
  <si>
    <t xml:space="preserve"> E00092 </t>
  </si>
  <si>
    <t>Poste de aço h=10m</t>
  </si>
  <si>
    <t xml:space="preserve"> M00007 </t>
  </si>
  <si>
    <t>Caminhão c/ munck</t>
  </si>
  <si>
    <t xml:space="preserve"> 5928 </t>
  </si>
  <si>
    <t>GUINDAUTO HIDRÁULICO, CAPACIDADE MÁXIMA DE CARGA 6200 KG, MOMENTO MÁXIMO DE CARGA 11,7 TM, ALCANCE MÁXIMO HORIZONTAL 9,70 M, INCLUSIVE CAMINHÃO TOCO PBT 16.000 KG, POTÊNCIA DE 189 CV - CHP DIURNO. AF_06/2014</t>
  </si>
  <si>
    <t xml:space="preserve"> 00042249 </t>
  </si>
  <si>
    <t>LUMINARIA DE LED PARA ILUMINACAO PUBLICA, DE 240 W ATE 350 W, INVOLUCRO EM ALUMINIO OU ACO INOX</t>
  </si>
  <si>
    <t xml:space="preserve"> 91173 </t>
  </si>
  <si>
    <t>FIXAÇÃO DE TUBOS VERTICAIS DE PPR DIÂMETROS MENORES OU IGUAIS A 40 MM COM ABRAÇADEIRA METÁLICA RÍGIDA TIPO D 1/2", FIXADA EM PERFILADO EM ALVENARIA. AF_05/2015</t>
  </si>
  <si>
    <t xml:space="preserve"> 00012070 </t>
  </si>
  <si>
    <t>ELETRODUTO DE PVC RIGIDO SOLDAVEL, CLASSE B, DE 40 MM</t>
  </si>
  <si>
    <t xml:space="preserve"> 98463 </t>
  </si>
  <si>
    <t>SUPORTE ISOLADOR PARA CORDOALHA DE COBRE - FORNECIMENTO E INSTALAÇÃO. AF_12/2017</t>
  </si>
  <si>
    <t xml:space="preserve"> 00000863 </t>
  </si>
  <si>
    <t>CABO DE COBRE NU 35 MM2 MEIO-DURO</t>
  </si>
  <si>
    <t xml:space="preserve"> 00000867 </t>
  </si>
  <si>
    <t>CABO DE COBRE NU 50 MM2 MEIO-DURO</t>
  </si>
  <si>
    <t xml:space="preserve"> E00732 </t>
  </si>
  <si>
    <t>Molde p/ solda exotérmica</t>
  </si>
  <si>
    <t xml:space="preserve"> E00731 </t>
  </si>
  <si>
    <t>Pó de solda</t>
  </si>
  <si>
    <t>Pct</t>
  </si>
  <si>
    <t xml:space="preserve"> 00001587 </t>
  </si>
  <si>
    <t>TERMINAL METALICO A PRESSAO PARA 1 CABO DE 35 MM2, COM 1 FURO DE FIXACAO</t>
  </si>
  <si>
    <t xml:space="preserve"> 00003379 </t>
  </si>
  <si>
    <t>!EM PROCESSO DE DESATIVACAO! HASTE DE ATERRAMENTO EM ACO COM 3,00 M DE COMPRIMENTO E DN = 5/8", REVESTIDA COM BAIXA CAMADA DE COBRE, SEM CONECTOR</t>
  </si>
  <si>
    <t xml:space="preserve"> 00004274 </t>
  </si>
  <si>
    <t>PARA-RAIOS TIPO FRANKLIN 350 MM, EM LATAO CROMADO, DUAS DESCIDAS, PARA PROTECAO DE EDIFICACOES CONTRA DESCARGAS ATMOSFERICAS</t>
  </si>
  <si>
    <t xml:space="preserve"> 00041387 </t>
  </si>
  <si>
    <t>MASTRO SIMPLES GALVANIZADO DIAMETRO NOMINAL 1 1/2"</t>
  </si>
  <si>
    <t xml:space="preserve"> 00038060 </t>
  </si>
  <si>
    <t>BASE PARA MASTRO DE PARA-RAIOS DIAMETRO NOMINAL 1 1/2"</t>
  </si>
  <si>
    <t>Urbanização de Parques e Praças</t>
  </si>
  <si>
    <t xml:space="preserve"> 00025398 </t>
  </si>
  <si>
    <t>CONJUNTO PARA FUTSAL COM TRAVES OFICIAIS DE 3,00 X 2,00 M EM TUBO DE ACO GALVANIZADO 3" COM REQUADRO EM TUBO DE 1", PINTURA EM PRIMER COM TINTA ESMALTE SINTETICO E REDES DE POLIETILENO FIO 4 MM</t>
  </si>
  <si>
    <t>URBANIZACAO</t>
  </si>
  <si>
    <t xml:space="preserve"> 020772 </t>
  </si>
  <si>
    <t>EQUIPAMENTO/ACESSORIOS PARA QUADRA DE VOLEI</t>
  </si>
  <si>
    <t xml:space="preserve"> 020774 </t>
  </si>
  <si>
    <t>EQUIPAMENTO/ACESSORIOS PARA QUADRA DE BASQUETE SB700</t>
  </si>
  <si>
    <t xml:space="preserve"> 00001649 </t>
  </si>
  <si>
    <t>CRUZETA DE FERRO GALVANIZADO, COM ROSCA BSP, DE 1 1/2"</t>
  </si>
  <si>
    <t xml:space="preserve"> 00002616 </t>
  </si>
  <si>
    <t>CURVA 90 GRAUS, PARA ELETRODUTO, EM ACO GALVANIZADO ELETROLITICO, DIAMETRO DE 15 MM (1/2")</t>
  </si>
  <si>
    <t xml:space="preserve"> 00006297 </t>
  </si>
  <si>
    <t>TE DE FERRO GALVANIZADO, DE 1 1/2"</t>
  </si>
  <si>
    <t xml:space="preserve"> 00007697 </t>
  </si>
  <si>
    <t>TUBO ACO GALVANIZADO COM COSTURA, CLASSE MEDIA, DN 1.1/2", E = *3,25* MM, PESO *3,61* KG/M (NBR 5580)</t>
  </si>
  <si>
    <t xml:space="preserve"> 00000013 </t>
  </si>
  <si>
    <t>ESTOPA</t>
  </si>
  <si>
    <t xml:space="preserve"> 00000003 </t>
  </si>
  <si>
    <t>ACIDO CLORIDRICO / ACIDO MURIATICO, DILUICAO 10% A 12% PARA USO EM LIMPEZA</t>
  </si>
  <si>
    <t xml:space="preserve"> 00010848 </t>
  </si>
  <si>
    <t>PLACA DE INAUGURACAO METALICA, *40* CM X *60* CM</t>
  </si>
  <si>
    <t>Cronograma Físico e Financeiro</t>
  </si>
  <si>
    <t>Total Por Etapa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</si>
  <si>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</si>
  <si>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</si>
  <si>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</si>
  <si>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</si>
  <si>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</si>
  <si>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</si>
  <si>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</si>
  <si>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</si>
  <si>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</si>
  <si>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300 DIAS</t>
  </si>
  <si>
    <t>330 DIAS</t>
  </si>
  <si>
    <t>360 DIAS</t>
  </si>
  <si>
    <t>100,00%
46.183,85</t>
  </si>
  <si>
    <t>23,00%
10.622,29</t>
  </si>
  <si>
    <t>7,00%
3.232,87</t>
  </si>
  <si>
    <t>100,00%
65.584,84</t>
  </si>
  <si>
    <t>50,00%
32.792,42</t>
  </si>
  <si>
    <t>100,00%
93.073,53</t>
  </si>
  <si>
    <t>20,00%
18.614,71</t>
  </si>
  <si>
    <t>80,00%
74.458,82</t>
  </si>
  <si>
    <t>100,00%
493.241,54</t>
  </si>
  <si>
    <t>40,00%
197.296,62</t>
  </si>
  <si>
    <t>20,00%
98.648,31</t>
  </si>
  <si>
    <t>100,00%
137.631,66</t>
  </si>
  <si>
    <t>10,00%
13.763,17</t>
  </si>
  <si>
    <t>40,00%
55.052,66</t>
  </si>
  <si>
    <t>30,00%
41.289,50</t>
  </si>
  <si>
    <t>20,00%
27.526,33</t>
  </si>
  <si>
    <t>100,00%
14.080,63</t>
  </si>
  <si>
    <t>20,00%
2.816,13</t>
  </si>
  <si>
    <t>60,00%
8.448,38</t>
  </si>
  <si>
    <t>100,00%
556.467,34</t>
  </si>
  <si>
    <t>50,00%
278.233,67</t>
  </si>
  <si>
    <t>100,00%
9.558,06</t>
  </si>
  <si>
    <t>100,00%
211.227,24</t>
  </si>
  <si>
    <t>10,00%
21.122,72</t>
  </si>
  <si>
    <t>60,00%
126.736,34</t>
  </si>
  <si>
    <t>30,00%
63.368,17</t>
  </si>
  <si>
    <t>100,00%
249.299,06</t>
  </si>
  <si>
    <t>20,00%
49.859,81</t>
  </si>
  <si>
    <t>50,00%
124.649,53</t>
  </si>
  <si>
    <t>30,00%
74.789,72</t>
  </si>
  <si>
    <t>100,00%
239.703,17</t>
  </si>
  <si>
    <t>20,00%
47.940,63</t>
  </si>
  <si>
    <t>60,00%
143.821,90</t>
  </si>
  <si>
    <t>100,00%
17.132,39</t>
  </si>
  <si>
    <t>20,00%
3.426,48</t>
  </si>
  <si>
    <t>60,00%
10.279,43</t>
  </si>
  <si>
    <t>100,00%
24.628,98</t>
  </si>
  <si>
    <t>50,00%
12.314,49</t>
  </si>
  <si>
    <t>100,00%
15.682,06</t>
  </si>
  <si>
    <t>100,00%
830,21</t>
  </si>
  <si>
    <t>100,00%
54.237,15</t>
  </si>
  <si>
    <t>20,00%
10.847,43</t>
  </si>
  <si>
    <t>100,00%
14.794,41</t>
  </si>
  <si>
    <t>50,00%
7.397,21</t>
  </si>
  <si>
    <t>100,00%
23.980,37</t>
  </si>
  <si>
    <t>80,00%
19.184,30</t>
  </si>
  <si>
    <t>20,00%
4.796,07</t>
  </si>
  <si>
    <t>100,00%
7.182,32</t>
  </si>
  <si>
    <t>Porcentagem</t>
  </si>
  <si>
    <t>2,73%</t>
  </si>
  <si>
    <t>13,53%</t>
  </si>
  <si>
    <t>9,42%</t>
  </si>
  <si>
    <t>7,32%</t>
  </si>
  <si>
    <t>4,15%</t>
  </si>
  <si>
    <t>6,98%</t>
  </si>
  <si>
    <t>16,59%</t>
  </si>
  <si>
    <t>13,93%</t>
  </si>
  <si>
    <t>6,19%</t>
  </si>
  <si>
    <t>6,18%</t>
  </si>
  <si>
    <t>5,25%</t>
  </si>
  <si>
    <t>7,73%</t>
  </si>
  <si>
    <t>Custo</t>
  </si>
  <si>
    <t>62.029,41</t>
  </si>
  <si>
    <t>307.780,73</t>
  </si>
  <si>
    <t>214.292,65</t>
  </si>
  <si>
    <t>166.491,90</t>
  </si>
  <si>
    <t>94.382,18</t>
  </si>
  <si>
    <t>158.835,21</t>
  </si>
  <si>
    <t>377.383,12</t>
  </si>
  <si>
    <t>316.863,17</t>
  </si>
  <si>
    <t>140.816,64</t>
  </si>
  <si>
    <t>140.519,72</t>
  </si>
  <si>
    <t>119.415,11</t>
  </si>
  <si>
    <t>175.708,96</t>
  </si>
  <si>
    <t>Porcentagem Acumulado</t>
  </si>
  <si>
    <t>16,26%</t>
  </si>
  <si>
    <t>25,68%</t>
  </si>
  <si>
    <t>33,0%</t>
  </si>
  <si>
    <t>37,15%</t>
  </si>
  <si>
    <t>44,13%</t>
  </si>
  <si>
    <t>60,72%</t>
  </si>
  <si>
    <t>74,66%</t>
  </si>
  <si>
    <t>80,85%</t>
  </si>
  <si>
    <t>87,02%</t>
  </si>
  <si>
    <t>92,27%</t>
  </si>
  <si>
    <t>100,0%</t>
  </si>
  <si>
    <t>Custo Acumulado</t>
  </si>
  <si>
    <t>369.810,14</t>
  </si>
  <si>
    <t>584.102,79</t>
  </si>
  <si>
    <t>750.594,69</t>
  </si>
  <si>
    <t>844.976,87</t>
  </si>
  <si>
    <t>1.003.812,08</t>
  </si>
  <si>
    <t>1.381.195,20</t>
  </si>
  <si>
    <t>1.698.058,37</t>
  </si>
  <si>
    <t>1.838.875,01</t>
  </si>
  <si>
    <t>1.979.394,74</t>
  </si>
  <si>
    <t>2.098.809,85</t>
  </si>
  <si>
    <t>2.274.518,81</t>
  </si>
  <si>
    <t>_______________________________________________________________
RODRIGO DE LIMA ZORTÉA
ENG. CIVIL</t>
  </si>
  <si>
    <r>
      <rPr>
        <b/>
        <sz val="9"/>
        <color rgb="FFFFFFFF"/>
        <rFont val="Times New Roman"/>
        <family val="1"/>
      </rPr>
      <t>ENCARGOS  SOCIAIS  SOBRE  A  MÃO   DE   OBRA</t>
    </r>
  </si>
  <si>
    <r>
      <rPr>
        <b/>
        <sz val="9"/>
        <rFont val="Times New Roman"/>
        <family val="1"/>
      </rPr>
      <t>CÓDIGO</t>
    </r>
  </si>
  <si>
    <r>
      <rPr>
        <b/>
        <sz val="9"/>
        <rFont val="Times New Roman"/>
        <family val="1"/>
      </rPr>
      <t>DESCRIÇÃO</t>
    </r>
  </si>
  <si>
    <r>
      <rPr>
        <b/>
        <sz val="9"/>
        <color rgb="FFFFFFFF"/>
        <rFont val="Times New Roman"/>
        <family val="1"/>
      </rPr>
      <t>COM DESONERAÇÃO</t>
    </r>
  </si>
  <si>
    <r>
      <rPr>
        <b/>
        <sz val="9"/>
        <color rgb="FFFFFFFF"/>
        <rFont val="Times New Roman"/>
        <family val="1"/>
      </rPr>
      <t>SEM DESONERAÇÃO</t>
    </r>
  </si>
  <si>
    <r>
      <rPr>
        <b/>
        <sz val="9"/>
        <rFont val="Times New Roman"/>
        <family val="1"/>
      </rPr>
      <t>HORISTA %</t>
    </r>
  </si>
  <si>
    <r>
      <rPr>
        <b/>
        <sz val="9"/>
        <rFont val="Times New Roman"/>
        <family val="1"/>
      </rPr>
      <t>MENSALIST%</t>
    </r>
  </si>
  <si>
    <r>
      <rPr>
        <b/>
        <sz val="9"/>
        <rFont val="Times New Roman"/>
        <family val="1"/>
      </rPr>
      <t>HORISTA%</t>
    </r>
  </si>
  <si>
    <r>
      <rPr>
        <b/>
        <sz val="9"/>
        <color rgb="FFFFFFFF"/>
        <rFont val="Times New Roman"/>
        <family val="1"/>
      </rPr>
      <t>GRUPO A</t>
    </r>
  </si>
  <si>
    <r>
      <rPr>
        <sz val="9"/>
        <rFont val="Times New Roman"/>
        <family val="1"/>
      </rPr>
      <t>A1</t>
    </r>
  </si>
  <si>
    <r>
      <rPr>
        <sz val="9"/>
        <rFont val="Times New Roman"/>
        <family val="1"/>
      </rPr>
      <t>INSS</t>
    </r>
  </si>
  <si>
    <r>
      <rPr>
        <sz val="9"/>
        <rFont val="Times New Roman"/>
        <family val="1"/>
      </rPr>
      <t>A2</t>
    </r>
  </si>
  <si>
    <r>
      <rPr>
        <sz val="9"/>
        <rFont val="Times New Roman"/>
        <family val="1"/>
      </rPr>
      <t>SESI</t>
    </r>
  </si>
  <si>
    <r>
      <rPr>
        <sz val="9"/>
        <rFont val="Times New Roman"/>
        <family val="1"/>
      </rPr>
      <t>A3</t>
    </r>
  </si>
  <si>
    <r>
      <rPr>
        <sz val="9"/>
        <rFont val="Times New Roman"/>
        <family val="1"/>
      </rPr>
      <t>SENAI</t>
    </r>
  </si>
  <si>
    <r>
      <rPr>
        <sz val="9"/>
        <rFont val="Times New Roman"/>
        <family val="1"/>
      </rPr>
      <t>A4</t>
    </r>
  </si>
  <si>
    <r>
      <rPr>
        <sz val="9"/>
        <rFont val="Times New Roman"/>
        <family val="1"/>
      </rPr>
      <t>INCRA</t>
    </r>
  </si>
  <si>
    <r>
      <rPr>
        <sz val="9"/>
        <rFont val="Times New Roman"/>
        <family val="1"/>
      </rPr>
      <t>A5</t>
    </r>
  </si>
  <si>
    <r>
      <rPr>
        <sz val="9"/>
        <rFont val="Times New Roman"/>
        <family val="1"/>
      </rPr>
      <t>SEBRAE</t>
    </r>
  </si>
  <si>
    <r>
      <rPr>
        <sz val="9"/>
        <rFont val="Times New Roman"/>
        <family val="1"/>
      </rPr>
      <t>A6</t>
    </r>
  </si>
  <si>
    <r>
      <rPr>
        <sz val="9"/>
        <rFont val="Times New Roman"/>
        <family val="1"/>
      </rPr>
      <t>Salário Educação</t>
    </r>
  </si>
  <si>
    <r>
      <rPr>
        <sz val="9"/>
        <rFont val="Times New Roman"/>
        <family val="1"/>
      </rPr>
      <t>A7</t>
    </r>
  </si>
  <si>
    <r>
      <rPr>
        <sz val="9"/>
        <rFont val="Times New Roman"/>
        <family val="1"/>
      </rPr>
      <t>Seguro Contra Acidentes de Trabalho</t>
    </r>
  </si>
  <si>
    <r>
      <rPr>
        <sz val="9"/>
        <rFont val="Times New Roman"/>
        <family val="1"/>
      </rPr>
      <t>A8</t>
    </r>
  </si>
  <si>
    <r>
      <rPr>
        <sz val="9"/>
        <rFont val="Times New Roman"/>
        <family val="1"/>
      </rPr>
      <t>FGTS</t>
    </r>
  </si>
  <si>
    <r>
      <rPr>
        <sz val="9"/>
        <rFont val="Times New Roman"/>
        <family val="1"/>
      </rPr>
      <t>A9</t>
    </r>
  </si>
  <si>
    <r>
      <rPr>
        <sz val="9"/>
        <rFont val="Times New Roman"/>
        <family val="1"/>
      </rPr>
      <t>SECONCI</t>
    </r>
  </si>
  <si>
    <r>
      <rPr>
        <b/>
        <sz val="9"/>
        <rFont val="Times New Roman"/>
        <family val="1"/>
      </rPr>
      <t>A</t>
    </r>
  </si>
  <si>
    <r>
      <rPr>
        <b/>
        <sz val="9"/>
        <rFont val="Times New Roman"/>
        <family val="1"/>
      </rPr>
      <t>Total</t>
    </r>
  </si>
  <si>
    <r>
      <rPr>
        <b/>
        <sz val="9"/>
        <color rgb="FFFFFFFF"/>
        <rFont val="Times New Roman"/>
        <family val="1"/>
      </rPr>
      <t>GRUPO B</t>
    </r>
  </si>
  <si>
    <r>
      <rPr>
        <sz val="9"/>
        <rFont val="Times New Roman"/>
        <family val="1"/>
      </rPr>
      <t>B1</t>
    </r>
  </si>
  <si>
    <r>
      <rPr>
        <sz val="9"/>
        <rFont val="Times New Roman"/>
        <family val="1"/>
      </rPr>
      <t>Repouso Semanal Remunerado</t>
    </r>
  </si>
  <si>
    <r>
      <rPr>
        <sz val="9"/>
        <rFont val="Times New Roman"/>
        <family val="1"/>
      </rPr>
      <t>Não incide</t>
    </r>
  </si>
  <si>
    <r>
      <rPr>
        <sz val="9"/>
        <rFont val="Times New Roman"/>
        <family val="1"/>
      </rPr>
      <t>B2</t>
    </r>
  </si>
  <si>
    <r>
      <rPr>
        <sz val="9"/>
        <rFont val="Times New Roman"/>
        <family val="1"/>
      </rPr>
      <t>Feriados</t>
    </r>
  </si>
  <si>
    <r>
      <rPr>
        <sz val="9"/>
        <rFont val="Times New Roman"/>
        <family val="1"/>
      </rPr>
      <t>B3</t>
    </r>
  </si>
  <si>
    <r>
      <rPr>
        <sz val="9"/>
        <rFont val="Times New Roman"/>
        <family val="1"/>
      </rPr>
      <t>Auxílio - Enfermidade</t>
    </r>
  </si>
  <si>
    <r>
      <rPr>
        <sz val="9"/>
        <rFont val="Times New Roman"/>
        <family val="1"/>
      </rPr>
      <t>B4</t>
    </r>
  </si>
  <si>
    <r>
      <rPr>
        <sz val="9"/>
        <rFont val="Times New Roman"/>
        <family val="1"/>
      </rPr>
      <t>13º Salário</t>
    </r>
  </si>
  <si>
    <r>
      <rPr>
        <sz val="9"/>
        <rFont val="Times New Roman"/>
        <family val="1"/>
      </rPr>
      <t>B5</t>
    </r>
  </si>
  <si>
    <r>
      <rPr>
        <sz val="9"/>
        <rFont val="Times New Roman"/>
        <family val="1"/>
      </rPr>
      <t>Licença Paternidade</t>
    </r>
  </si>
  <si>
    <r>
      <rPr>
        <sz val="9"/>
        <rFont val="Times New Roman"/>
        <family val="1"/>
      </rPr>
      <t>B6</t>
    </r>
  </si>
  <si>
    <r>
      <rPr>
        <sz val="9"/>
        <rFont val="Times New Roman"/>
        <family val="1"/>
      </rPr>
      <t>Faltas Justificadas</t>
    </r>
  </si>
  <si>
    <r>
      <rPr>
        <sz val="9"/>
        <rFont val="Times New Roman"/>
        <family val="1"/>
      </rPr>
      <t>B7</t>
    </r>
  </si>
  <si>
    <r>
      <rPr>
        <sz val="9"/>
        <rFont val="Times New Roman"/>
        <family val="1"/>
      </rPr>
      <t>Dias de Chuvas</t>
    </r>
  </si>
  <si>
    <r>
      <rPr>
        <sz val="9"/>
        <rFont val="Times New Roman"/>
        <family val="1"/>
      </rPr>
      <t>B8</t>
    </r>
  </si>
  <si>
    <r>
      <rPr>
        <sz val="9"/>
        <rFont val="Times New Roman"/>
        <family val="1"/>
      </rPr>
      <t>Auxílio Acidente de Trabalho</t>
    </r>
  </si>
  <si>
    <r>
      <rPr>
        <sz val="9"/>
        <rFont val="Times New Roman"/>
        <family val="1"/>
      </rPr>
      <t>B9</t>
    </r>
  </si>
  <si>
    <r>
      <rPr>
        <sz val="9"/>
        <rFont val="Times New Roman"/>
        <family val="1"/>
      </rPr>
      <t>Férias Gozadas</t>
    </r>
  </si>
  <si>
    <r>
      <rPr>
        <sz val="9"/>
        <rFont val="Times New Roman"/>
        <family val="1"/>
      </rPr>
      <t>B10</t>
    </r>
  </si>
  <si>
    <r>
      <rPr>
        <sz val="9"/>
        <rFont val="Times New Roman"/>
        <family val="1"/>
      </rPr>
      <t>Salário Maternidade</t>
    </r>
  </si>
  <si>
    <r>
      <rPr>
        <b/>
        <sz val="9"/>
        <rFont val="Times New Roman"/>
        <family val="1"/>
      </rPr>
      <t>B</t>
    </r>
  </si>
  <si>
    <r>
      <rPr>
        <b/>
        <sz val="9"/>
        <color rgb="FFFFFFFF"/>
        <rFont val="Times New Roman"/>
        <family val="1"/>
      </rPr>
      <t>GRUPO C</t>
    </r>
  </si>
  <si>
    <r>
      <rPr>
        <sz val="9"/>
        <rFont val="Times New Roman"/>
        <family val="1"/>
      </rPr>
      <t>C1</t>
    </r>
  </si>
  <si>
    <r>
      <rPr>
        <sz val="9"/>
        <rFont val="Times New Roman"/>
        <family val="1"/>
      </rPr>
      <t>Aviso Prévio Indenizado</t>
    </r>
  </si>
  <si>
    <r>
      <rPr>
        <sz val="9"/>
        <rFont val="Times New Roman"/>
        <family val="1"/>
      </rPr>
      <t>C2</t>
    </r>
  </si>
  <si>
    <r>
      <rPr>
        <sz val="9"/>
        <rFont val="Times New Roman"/>
        <family val="1"/>
      </rPr>
      <t>Aviso Prévio Trabalhado</t>
    </r>
  </si>
  <si>
    <r>
      <rPr>
        <sz val="9"/>
        <rFont val="Times New Roman"/>
        <family val="1"/>
      </rPr>
      <t>C3</t>
    </r>
  </si>
  <si>
    <r>
      <rPr>
        <sz val="9"/>
        <rFont val="Times New Roman"/>
        <family val="1"/>
      </rPr>
      <t>Férias Indenizadas</t>
    </r>
  </si>
  <si>
    <r>
      <rPr>
        <sz val="9"/>
        <rFont val="Times New Roman"/>
        <family val="1"/>
      </rPr>
      <t>C4</t>
    </r>
  </si>
  <si>
    <r>
      <rPr>
        <sz val="9"/>
        <rFont val="Times New Roman"/>
        <family val="1"/>
      </rPr>
      <t>Depósito Rescisão Sem Justa Causa</t>
    </r>
  </si>
  <si>
    <r>
      <rPr>
        <sz val="9"/>
        <rFont val="Times New Roman"/>
        <family val="1"/>
      </rPr>
      <t>C5</t>
    </r>
  </si>
  <si>
    <r>
      <rPr>
        <sz val="9"/>
        <rFont val="Times New Roman"/>
        <family val="1"/>
      </rPr>
      <t>Indenização Adicional</t>
    </r>
  </si>
  <si>
    <r>
      <rPr>
        <b/>
        <sz val="9"/>
        <rFont val="Times New Roman"/>
        <family val="1"/>
      </rPr>
      <t>C</t>
    </r>
  </si>
  <si>
    <r>
      <rPr>
        <b/>
        <sz val="9"/>
        <color rgb="FFFFFFFF"/>
        <rFont val="Times New Roman"/>
        <family val="1"/>
      </rPr>
      <t>GRUPO D</t>
    </r>
  </si>
  <si>
    <r>
      <rPr>
        <sz val="9"/>
        <rFont val="Times New Roman"/>
        <family val="1"/>
      </rPr>
      <t>D1</t>
    </r>
  </si>
  <si>
    <r>
      <rPr>
        <sz val="9"/>
        <rFont val="Times New Roman"/>
        <family val="1"/>
      </rPr>
      <t>Reincidência de Grupo A sobre Grupo B</t>
    </r>
  </si>
  <si>
    <r>
      <rPr>
        <sz val="9"/>
        <rFont val="Times New Roman"/>
        <family val="1"/>
      </rPr>
      <t>D2</t>
    </r>
  </si>
  <si>
    <r>
      <rPr>
        <sz val="9"/>
        <rFont val="Times New Roman"/>
        <family val="1"/>
      </rPr>
      <t>Reincidência de Grupo A sobre Aviso Prévio Trabalhado e Reincidência do FGTS sobre Aviso Prévio Indenizado</t>
    </r>
  </si>
  <si>
    <r>
      <rPr>
        <b/>
        <sz val="9"/>
        <rFont val="Times New Roman"/>
        <family val="1"/>
      </rPr>
      <t>D</t>
    </r>
  </si>
  <si>
    <r>
      <rPr>
        <b/>
        <sz val="9"/>
        <color rgb="FFFFFFFF"/>
        <rFont val="Times New Roman"/>
        <family val="1"/>
      </rPr>
      <t>TOTAL(A+B+C+D )</t>
    </r>
  </si>
  <si>
    <t xml:space="preserve">ANE KAROLYNE A. GOMES EIRELI                                                                                                                                                                                                                        CNPJ: 12.631.005/0001-00  </t>
  </si>
  <si>
    <t>Tomador</t>
  </si>
  <si>
    <t>PREFEITURA MUNICIPAL DE BRASIL NOVO</t>
  </si>
  <si>
    <t>Nome da Obra</t>
  </si>
  <si>
    <t>Serviços de Construção de GINASIO POLIESPORTIVO DE BRASIL NOVO</t>
  </si>
  <si>
    <t>Município da Obra</t>
  </si>
  <si>
    <t>BRASIL NOVO/PA</t>
  </si>
  <si>
    <t>Tipo de Obra</t>
  </si>
  <si>
    <t>Contribuição Previdenciária</t>
  </si>
  <si>
    <t>Conforme legislação tributária municipal, definir estimativa de percentual da base de cálculo para o ISS:</t>
  </si>
  <si>
    <t>Sobre a base de cálculo, definir a respectiva alíquota do ISS (entre 2% e 5%):</t>
  </si>
  <si>
    <t>Parcelas do BDI</t>
  </si>
  <si>
    <t>Valor percentual adotado</t>
  </si>
  <si>
    <t>Limites das parcelas do BDI para obras do tipo acima selecionado.
Acórdão TCU 2622/2013</t>
  </si>
  <si>
    <t>Mín</t>
  </si>
  <si>
    <t>Med.</t>
  </si>
  <si>
    <t>Máx.</t>
  </si>
  <si>
    <r>
      <t xml:space="preserve">(AC) - </t>
    </r>
    <r>
      <rPr>
        <sz val="9"/>
        <rFont val="Arial"/>
        <family val="2"/>
      </rPr>
      <t>Administração Central</t>
    </r>
  </si>
  <si>
    <r>
      <t xml:space="preserve">(S) + (G) - </t>
    </r>
    <r>
      <rPr>
        <sz val="9"/>
        <rFont val="Arial"/>
        <family val="2"/>
      </rPr>
      <t>Seguro e Garantia</t>
    </r>
  </si>
  <si>
    <r>
      <t xml:space="preserve">(R) - </t>
    </r>
    <r>
      <rPr>
        <sz val="9"/>
        <rFont val="Arial"/>
        <family val="2"/>
      </rPr>
      <t>Risco</t>
    </r>
  </si>
  <si>
    <r>
      <t xml:space="preserve">(DF) - </t>
    </r>
    <r>
      <rPr>
        <sz val="9"/>
        <rFont val="Arial"/>
        <family val="2"/>
      </rPr>
      <t>Despesas Financeiras</t>
    </r>
  </si>
  <si>
    <r>
      <t xml:space="preserve">(L) - </t>
    </r>
    <r>
      <rPr>
        <sz val="9"/>
        <rFont val="Arial"/>
        <family val="2"/>
      </rPr>
      <t>Lucro</t>
    </r>
  </si>
  <si>
    <r>
      <t>(I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PIS</t>
    </r>
  </si>
  <si>
    <r>
      <t>(I</t>
    </r>
    <r>
      <rPr>
        <b/>
        <sz val="5"/>
        <rFont val="Arial"/>
        <family val="2"/>
      </rPr>
      <t>2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COFINS</t>
    </r>
  </si>
  <si>
    <r>
      <t>(I</t>
    </r>
    <r>
      <rPr>
        <b/>
        <sz val="5"/>
        <rFont val="Arial"/>
        <family val="2"/>
      </rPr>
      <t>3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ISS</t>
    </r>
  </si>
  <si>
    <r>
      <t>(I</t>
    </r>
    <r>
      <rPr>
        <b/>
        <sz val="5"/>
        <rFont val="Arial"/>
        <family val="2"/>
      </rPr>
      <t>4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Contrib. Previdenciária</t>
    </r>
  </si>
  <si>
    <t>BDI Adotado</t>
  </si>
  <si>
    <t>Valor para simples conferência do enquadramento do BDI nos limites estabelecidos pelo Acórdão TCU 2622/2013</t>
  </si>
  <si>
    <t>Limites do valor do BDI para obras do tipo acima selecionado.
Acórdão TCU 2622/2013</t>
  </si>
  <si>
    <r>
      <t>BDI desconsiderando a parcela 
(I</t>
    </r>
    <r>
      <rPr>
        <sz val="6"/>
        <rFont val="Arial"/>
        <family val="2"/>
      </rPr>
      <t>4</t>
    </r>
    <r>
      <rPr>
        <sz val="8"/>
        <rFont val="Arial"/>
        <family val="2"/>
      </rPr>
      <t>) contribuição previdenciária</t>
    </r>
  </si>
  <si>
    <t>DECLARAÇÕES</t>
  </si>
  <si>
    <t>Observações:</t>
  </si>
  <si>
    <t>RODRIGO DE LIMA ZORTÉA</t>
  </si>
  <si>
    <t>ENG.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</si>
</sst>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%"/>
    <numFmt numFmtId="165" formatCode="#,##0.0000000"/>
    <numFmt numFmtId="166" formatCode="#,##0.00_ ;\-#,##0.00\ "/>
  </numFmts>
  <fonts count="50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b/>
      <sz val="9"/>
      <color rgb="FFFFFFFF"/>
      <name val="Times New Roman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528DD3"/>
      </patternFill>
    </fill>
    <fill>
      <patternFill patternType="solid">
        <fgColor rgb="FF7E7E7E"/>
      </patternFill>
    </fill>
    <fill>
      <patternFill patternType="solid">
        <fgColor rgb="FFB8CCE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thin">
        <color rgb="FF799FCD"/>
      </left>
      <right/>
      <top style="thin">
        <color rgb="FF799FCD"/>
      </top>
      <bottom style="thin">
        <color rgb="FF799FCD"/>
      </bottom>
      <diagonal/>
    </border>
    <border>
      <left/>
      <right/>
      <top style="thin">
        <color rgb="FF799FCD"/>
      </top>
      <bottom style="thin">
        <color rgb="FF799FCD"/>
      </bottom>
      <diagonal/>
    </border>
    <border>
      <left/>
      <right style="thin">
        <color rgb="FF799FCD"/>
      </right>
      <top style="thin">
        <color rgb="FF799FCD"/>
      </top>
      <bottom style="thin">
        <color rgb="FF799FCD"/>
      </bottom>
      <diagonal/>
    </border>
    <border>
      <left style="thin">
        <color rgb="FF799FCD"/>
      </left>
      <right style="thin">
        <color rgb="FF799FCD"/>
      </right>
      <top style="thin">
        <color rgb="FF799FCD"/>
      </top>
      <bottom/>
      <diagonal/>
    </border>
    <border>
      <left style="thin">
        <color rgb="FF799FCD"/>
      </left>
      <right style="thin">
        <color rgb="FF799FCD"/>
      </right>
      <top/>
      <bottom style="thin">
        <color rgb="FF799FCD"/>
      </bottom>
      <diagonal/>
    </border>
    <border>
      <left style="thin">
        <color rgb="FF799FCD"/>
      </left>
      <right style="thin">
        <color rgb="FF799FCD"/>
      </right>
      <top style="thin">
        <color rgb="FF799FCD"/>
      </top>
      <bottom style="thin">
        <color rgb="FF799FCD"/>
      </bottom>
      <diagonal/>
    </border>
    <border>
      <left/>
      <right/>
      <top/>
      <bottom style="thin">
        <color rgb="FF799FCD"/>
      </bottom>
      <diagonal/>
    </border>
    <border>
      <left style="medium">
        <color indexed="64"/>
      </left>
      <right/>
      <top/>
      <bottom style="thin">
        <color rgb="FF799FCD"/>
      </bottom>
      <diagonal/>
    </border>
    <border>
      <left/>
      <right style="medium">
        <color indexed="64"/>
      </right>
      <top/>
      <bottom style="thin">
        <color rgb="FF799FCD"/>
      </bottom>
      <diagonal/>
    </border>
    <border>
      <left style="medium">
        <color indexed="64"/>
      </left>
      <right/>
      <top style="thin">
        <color rgb="FF799FCD"/>
      </top>
      <bottom style="thin">
        <color rgb="FF799FCD"/>
      </bottom>
      <diagonal/>
    </border>
    <border>
      <left/>
      <right style="medium">
        <color indexed="64"/>
      </right>
      <top style="thin">
        <color rgb="FF799FCD"/>
      </top>
      <bottom style="thin">
        <color rgb="FF799FCD"/>
      </bottom>
      <diagonal/>
    </border>
    <border>
      <left style="medium">
        <color indexed="64"/>
      </left>
      <right style="thin">
        <color rgb="FF799FCD"/>
      </right>
      <top style="thin">
        <color rgb="FF799FCD"/>
      </top>
      <bottom/>
      <diagonal/>
    </border>
    <border>
      <left style="medium">
        <color indexed="64"/>
      </left>
      <right style="thin">
        <color rgb="FF799FCD"/>
      </right>
      <top/>
      <bottom style="thin">
        <color rgb="FF799FCD"/>
      </bottom>
      <diagonal/>
    </border>
    <border>
      <left style="thin">
        <color rgb="FF799FCD"/>
      </left>
      <right style="medium">
        <color indexed="64"/>
      </right>
      <top style="thin">
        <color rgb="FF799FCD"/>
      </top>
      <bottom style="thin">
        <color rgb="FF799FCD"/>
      </bottom>
      <diagonal/>
    </border>
    <border>
      <left style="medium">
        <color indexed="64"/>
      </left>
      <right style="thin">
        <color rgb="FF799FCD"/>
      </right>
      <top style="thin">
        <color rgb="FF799FCD"/>
      </top>
      <bottom style="thin">
        <color rgb="FF799FCD"/>
      </bottom>
      <diagonal/>
    </border>
    <border>
      <left style="medium">
        <color indexed="64"/>
      </left>
      <right/>
      <top style="thin">
        <color rgb="FF799FCD"/>
      </top>
      <bottom style="medium">
        <color indexed="64"/>
      </bottom>
      <diagonal/>
    </border>
    <border>
      <left/>
      <right style="thin">
        <color rgb="FF799FCD"/>
      </right>
      <top style="thin">
        <color rgb="FF799FCD"/>
      </top>
      <bottom style="medium">
        <color indexed="64"/>
      </bottom>
      <diagonal/>
    </border>
    <border>
      <left style="thin">
        <color rgb="FF799FCD"/>
      </left>
      <right style="thin">
        <color rgb="FF799FCD"/>
      </right>
      <top style="thin">
        <color rgb="FF799FCD"/>
      </top>
      <bottom style="medium">
        <color indexed="64"/>
      </bottom>
      <diagonal/>
    </border>
    <border>
      <left style="thin">
        <color rgb="FF799FCD"/>
      </left>
      <right style="medium">
        <color indexed="64"/>
      </right>
      <top style="thin">
        <color rgb="FF799FCD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28" fillId="0" borderId="0" applyFont="0" applyFill="0" applyBorder="0" applyAlignment="0" applyProtection="0"/>
  </cellStyleXfs>
  <cellXfs count="342">
    <xf numFmtId="0" fontId="0" fillId="0" borderId="0" xfId="0"/>
    <xf numFmtId="0" fontId="23" fillId="24" borderId="0" xfId="0" applyFont="1" applyFill="1" applyAlignment="1">
      <alignment horizontal="center" vertical="top" wrapText="1"/>
    </xf>
    <xf numFmtId="0" fontId="24" fillId="25" borderId="0" xfId="0" applyFont="1" applyFill="1" applyAlignment="1">
      <alignment horizontal="right" vertical="top" wrapText="1"/>
    </xf>
    <xf numFmtId="0" fontId="26" fillId="27" borderId="0" xfId="0" applyFont="1" applyFill="1" applyAlignment="1">
      <alignment horizontal="left" vertical="top" wrapText="1"/>
    </xf>
    <xf numFmtId="0" fontId="27" fillId="28" borderId="0" xfId="0" applyFont="1" applyFill="1" applyAlignment="1">
      <alignment horizontal="center" vertical="top" wrapText="1"/>
    </xf>
    <xf numFmtId="0" fontId="0" fillId="0" borderId="0" xfId="0"/>
    <xf numFmtId="0" fontId="1" fillId="2" borderId="5" xfId="0" applyFont="1" applyFill="1" applyBorder="1" applyAlignment="1">
      <alignment horizontal="left" vertical="top" wrapText="1"/>
    </xf>
    <xf numFmtId="0" fontId="22" fillId="23" borderId="0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right" vertical="top" wrapText="1"/>
    </xf>
    <xf numFmtId="0" fontId="4" fillId="5" borderId="1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22" fillId="23" borderId="10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left" vertical="top" wrapText="1"/>
    </xf>
    <xf numFmtId="0" fontId="5" fillId="6" borderId="17" xfId="0" applyFont="1" applyFill="1" applyBorder="1" applyAlignment="1">
      <alignment horizontal="right" vertical="top" wrapText="1"/>
    </xf>
    <xf numFmtId="0" fontId="6" fillId="7" borderId="18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right" vertical="top" wrapText="1"/>
    </xf>
    <xf numFmtId="4" fontId="8" fillId="9" borderId="2" xfId="0" applyNumberFormat="1" applyFont="1" applyFill="1" applyBorder="1" applyAlignment="1">
      <alignment horizontal="right" vertical="top" wrapText="1"/>
    </xf>
    <xf numFmtId="164" fontId="9" fillId="10" borderId="19" xfId="0" applyNumberFormat="1" applyFont="1" applyFill="1" applyBorder="1" applyAlignment="1">
      <alignment horizontal="right" vertical="top" wrapText="1"/>
    </xf>
    <xf numFmtId="0" fontId="11" fillId="11" borderId="18" xfId="0" applyFont="1" applyFill="1" applyBorder="1" applyAlignment="1">
      <alignment horizontal="left" vertical="top" wrapText="1"/>
    </xf>
    <xf numFmtId="0" fontId="13" fillId="13" borderId="2" xfId="0" applyFont="1" applyFill="1" applyBorder="1" applyAlignment="1">
      <alignment horizontal="right" vertical="top" wrapText="1"/>
    </xf>
    <xf numFmtId="0" fontId="11" fillId="11" borderId="2" xfId="0" applyFont="1" applyFill="1" applyBorder="1" applyAlignment="1">
      <alignment horizontal="left" vertical="top" wrapText="1"/>
    </xf>
    <xf numFmtId="0" fontId="12" fillId="12" borderId="2" xfId="0" applyFont="1" applyFill="1" applyBorder="1" applyAlignment="1">
      <alignment horizontal="center" vertical="top" wrapText="1"/>
    </xf>
    <xf numFmtId="4" fontId="14" fillId="14" borderId="2" xfId="0" applyNumberFormat="1" applyFont="1" applyFill="1" applyBorder="1" applyAlignment="1">
      <alignment horizontal="right" vertical="top" wrapText="1"/>
    </xf>
    <xf numFmtId="164" fontId="15" fillId="15" borderId="19" xfId="0" applyNumberFormat="1" applyFont="1" applyFill="1" applyBorder="1" applyAlignment="1">
      <alignment horizontal="right" vertical="top" wrapText="1"/>
    </xf>
    <xf numFmtId="0" fontId="17" fillId="18" borderId="18" xfId="0" applyFont="1" applyFill="1" applyBorder="1" applyAlignment="1">
      <alignment horizontal="left" vertical="top" wrapText="1"/>
    </xf>
    <xf numFmtId="0" fontId="19" fillId="20" borderId="2" xfId="0" applyFont="1" applyFill="1" applyBorder="1" applyAlignment="1">
      <alignment horizontal="right" vertical="top" wrapText="1"/>
    </xf>
    <xf numFmtId="0" fontId="17" fillId="18" borderId="2" xfId="0" applyFont="1" applyFill="1" applyBorder="1" applyAlignment="1">
      <alignment horizontal="left" vertical="top" wrapText="1"/>
    </xf>
    <xf numFmtId="0" fontId="18" fillId="19" borderId="2" xfId="0" applyFont="1" applyFill="1" applyBorder="1" applyAlignment="1">
      <alignment horizontal="center" vertical="top" wrapText="1"/>
    </xf>
    <xf numFmtId="4" fontId="20" fillId="21" borderId="2" xfId="0" applyNumberFormat="1" applyFont="1" applyFill="1" applyBorder="1" applyAlignment="1">
      <alignment horizontal="right" vertical="top" wrapText="1"/>
    </xf>
    <xf numFmtId="164" fontId="21" fillId="22" borderId="19" xfId="0" applyNumberFormat="1" applyFont="1" applyFill="1" applyBorder="1" applyAlignment="1">
      <alignment horizontal="right" vertical="top" wrapText="1"/>
    </xf>
    <xf numFmtId="0" fontId="11" fillId="11" borderId="20" xfId="0" applyFont="1" applyFill="1" applyBorder="1" applyAlignment="1">
      <alignment horizontal="left" vertical="top" wrapText="1"/>
    </xf>
    <xf numFmtId="0" fontId="13" fillId="13" borderId="21" xfId="0" applyFont="1" applyFill="1" applyBorder="1" applyAlignment="1">
      <alignment horizontal="right" vertical="top" wrapText="1"/>
    </xf>
    <xf numFmtId="0" fontId="11" fillId="11" borderId="21" xfId="0" applyFont="1" applyFill="1" applyBorder="1" applyAlignment="1">
      <alignment horizontal="left" vertical="top" wrapText="1"/>
    </xf>
    <xf numFmtId="0" fontId="12" fillId="12" borderId="21" xfId="0" applyFont="1" applyFill="1" applyBorder="1" applyAlignment="1">
      <alignment horizontal="center" vertical="top" wrapText="1"/>
    </xf>
    <xf numFmtId="4" fontId="14" fillId="14" borderId="21" xfId="0" applyNumberFormat="1" applyFont="1" applyFill="1" applyBorder="1" applyAlignment="1">
      <alignment horizontal="right" vertical="top" wrapText="1"/>
    </xf>
    <xf numFmtId="164" fontId="15" fillId="15" borderId="22" xfId="0" applyNumberFormat="1" applyFont="1" applyFill="1" applyBorder="1" applyAlignment="1">
      <alignment horizontal="right" vertical="top" wrapText="1"/>
    </xf>
    <xf numFmtId="0" fontId="10" fillId="32" borderId="0" xfId="0" applyFont="1" applyFill="1" applyAlignment="1">
      <alignment horizontal="left" vertical="top" wrapText="1"/>
    </xf>
    <xf numFmtId="0" fontId="6" fillId="29" borderId="2" xfId="0" applyFont="1" applyFill="1" applyBorder="1" applyAlignment="1">
      <alignment horizontal="left" vertical="top" wrapText="1"/>
    </xf>
    <xf numFmtId="0" fontId="6" fillId="29" borderId="2" xfId="0" applyFont="1" applyFill="1" applyBorder="1" applyAlignment="1">
      <alignment horizontal="right" vertical="top" wrapText="1"/>
    </xf>
    <xf numFmtId="0" fontId="1" fillId="32" borderId="2" xfId="0" applyFont="1" applyFill="1" applyBorder="1" applyAlignment="1">
      <alignment horizontal="left" vertical="top" wrapText="1"/>
    </xf>
    <xf numFmtId="0" fontId="1" fillId="32" borderId="2" xfId="0" applyFont="1" applyFill="1" applyBorder="1" applyAlignment="1">
      <alignment horizontal="right" vertical="top" wrapText="1"/>
    </xf>
    <xf numFmtId="0" fontId="1" fillId="32" borderId="2" xfId="0" applyFont="1" applyFill="1" applyBorder="1" applyAlignment="1">
      <alignment horizontal="center" vertical="top" wrapText="1"/>
    </xf>
    <xf numFmtId="0" fontId="11" fillId="30" borderId="2" xfId="0" applyFont="1" applyFill="1" applyBorder="1" applyAlignment="1">
      <alignment horizontal="left" vertical="top" wrapText="1"/>
    </xf>
    <xf numFmtId="0" fontId="11" fillId="30" borderId="2" xfId="0" applyFont="1" applyFill="1" applyBorder="1" applyAlignment="1">
      <alignment horizontal="right" vertical="top" wrapText="1"/>
    </xf>
    <xf numFmtId="0" fontId="11" fillId="30" borderId="2" xfId="0" applyFont="1" applyFill="1" applyBorder="1" applyAlignment="1">
      <alignment horizontal="center" vertical="top" wrapText="1"/>
    </xf>
    <xf numFmtId="165" fontId="11" fillId="30" borderId="2" xfId="0" applyNumberFormat="1" applyFont="1" applyFill="1" applyBorder="1" applyAlignment="1">
      <alignment horizontal="right" vertical="top" wrapText="1"/>
    </xf>
    <xf numFmtId="4" fontId="11" fillId="30" borderId="2" xfId="0" applyNumberFormat="1" applyFont="1" applyFill="1" applyBorder="1" applyAlignment="1">
      <alignment horizontal="right" vertical="top" wrapText="1"/>
    </xf>
    <xf numFmtId="0" fontId="16" fillId="16" borderId="2" xfId="0" applyFont="1" applyFill="1" applyBorder="1" applyAlignment="1">
      <alignment horizontal="left" vertical="top" wrapText="1"/>
    </xf>
    <xf numFmtId="0" fontId="16" fillId="16" borderId="2" xfId="0" applyFont="1" applyFill="1" applyBorder="1" applyAlignment="1">
      <alignment horizontal="right" vertical="top" wrapText="1"/>
    </xf>
    <xf numFmtId="0" fontId="16" fillId="16" borderId="2" xfId="0" applyFont="1" applyFill="1" applyBorder="1" applyAlignment="1">
      <alignment horizontal="center" vertical="top" wrapText="1"/>
    </xf>
    <xf numFmtId="165" fontId="16" fillId="16" borderId="2" xfId="0" applyNumberFormat="1" applyFont="1" applyFill="1" applyBorder="1" applyAlignment="1">
      <alignment horizontal="right" vertical="top" wrapText="1"/>
    </xf>
    <xf numFmtId="4" fontId="16" fillId="16" borderId="2" xfId="0" applyNumberFormat="1" applyFont="1" applyFill="1" applyBorder="1" applyAlignment="1">
      <alignment horizontal="right" vertical="top" wrapText="1"/>
    </xf>
    <xf numFmtId="0" fontId="16" fillId="17" borderId="2" xfId="0" applyFont="1" applyFill="1" applyBorder="1" applyAlignment="1">
      <alignment horizontal="left" vertical="top" wrapText="1"/>
    </xf>
    <xf numFmtId="0" fontId="16" fillId="17" borderId="2" xfId="0" applyFont="1" applyFill="1" applyBorder="1" applyAlignment="1">
      <alignment horizontal="right" vertical="top" wrapText="1"/>
    </xf>
    <xf numFmtId="0" fontId="16" fillId="17" borderId="2" xfId="0" applyFont="1" applyFill="1" applyBorder="1" applyAlignment="1">
      <alignment horizontal="center" vertical="top" wrapText="1"/>
    </xf>
    <xf numFmtId="165" fontId="16" fillId="17" borderId="2" xfId="0" applyNumberFormat="1" applyFont="1" applyFill="1" applyBorder="1" applyAlignment="1">
      <alignment horizontal="right" vertical="top" wrapText="1"/>
    </xf>
    <xf numFmtId="4" fontId="16" fillId="17" borderId="2" xfId="0" applyNumberFormat="1" applyFont="1" applyFill="1" applyBorder="1" applyAlignment="1">
      <alignment horizontal="right" vertical="top" wrapText="1"/>
    </xf>
    <xf numFmtId="0" fontId="10" fillId="32" borderId="0" xfId="0" applyFont="1" applyFill="1" applyAlignment="1">
      <alignment horizontal="right" vertical="top" wrapText="1"/>
    </xf>
    <xf numFmtId="0" fontId="11" fillId="30" borderId="1" xfId="0" applyFont="1" applyFill="1" applyBorder="1" applyAlignment="1">
      <alignment horizontal="left" vertical="top" wrapText="1"/>
    </xf>
    <xf numFmtId="0" fontId="11" fillId="31" borderId="2" xfId="0" applyFont="1" applyFill="1" applyBorder="1" applyAlignment="1">
      <alignment horizontal="left" vertical="top" wrapText="1"/>
    </xf>
    <xf numFmtId="0" fontId="11" fillId="31" borderId="2" xfId="0" applyFont="1" applyFill="1" applyBorder="1" applyAlignment="1">
      <alignment horizontal="right" vertical="top" wrapText="1"/>
    </xf>
    <xf numFmtId="0" fontId="11" fillId="31" borderId="2" xfId="0" applyFont="1" applyFill="1" applyBorder="1" applyAlignment="1">
      <alignment horizontal="center" vertical="top" wrapText="1"/>
    </xf>
    <xf numFmtId="165" fontId="11" fillId="31" borderId="2" xfId="0" applyNumberFormat="1" applyFont="1" applyFill="1" applyBorder="1" applyAlignment="1">
      <alignment horizontal="right" vertical="top" wrapText="1"/>
    </xf>
    <xf numFmtId="4" fontId="11" fillId="31" borderId="2" xfId="0" applyNumberFormat="1" applyFont="1" applyFill="1" applyBorder="1" applyAlignment="1">
      <alignment horizontal="right" vertical="top" wrapText="1"/>
    </xf>
    <xf numFmtId="0" fontId="16" fillId="32" borderId="0" xfId="0" applyFont="1" applyFill="1" applyAlignment="1">
      <alignment horizontal="center" vertical="top" wrapText="1"/>
    </xf>
    <xf numFmtId="0" fontId="16" fillId="32" borderId="0" xfId="0" applyFont="1" applyFill="1" applyAlignment="1">
      <alignment horizontal="left" vertical="top" wrapText="1"/>
    </xf>
    <xf numFmtId="0" fontId="10" fillId="32" borderId="0" xfId="0" applyFont="1" applyFill="1" applyAlignment="1">
      <alignment horizontal="center" vertical="top" wrapText="1"/>
    </xf>
    <xf numFmtId="0" fontId="6" fillId="29" borderId="12" xfId="0" applyFont="1" applyFill="1" applyBorder="1" applyAlignment="1">
      <alignment horizontal="left" vertical="top" wrapText="1"/>
    </xf>
    <xf numFmtId="0" fontId="6" fillId="29" borderId="12" xfId="0" applyFont="1" applyFill="1" applyBorder="1" applyAlignment="1">
      <alignment horizontal="right" vertical="top" wrapText="1"/>
    </xf>
    <xf numFmtId="0" fontId="6" fillId="29" borderId="16" xfId="0" applyFont="1" applyFill="1" applyBorder="1" applyAlignment="1">
      <alignment horizontal="left" vertical="top" wrapText="1"/>
    </xf>
    <xf numFmtId="4" fontId="6" fillId="29" borderId="17" xfId="0" applyNumberFormat="1" applyFont="1" applyFill="1" applyBorder="1" applyAlignment="1">
      <alignment horizontal="right" vertical="top" wrapText="1"/>
    </xf>
    <xf numFmtId="0" fontId="1" fillId="32" borderId="18" xfId="0" applyFont="1" applyFill="1" applyBorder="1" applyAlignment="1">
      <alignment horizontal="left" vertical="top" wrapText="1"/>
    </xf>
    <xf numFmtId="0" fontId="1" fillId="32" borderId="19" xfId="0" applyFont="1" applyFill="1" applyBorder="1" applyAlignment="1">
      <alignment horizontal="right" vertical="top" wrapText="1"/>
    </xf>
    <xf numFmtId="0" fontId="11" fillId="30" borderId="18" xfId="0" applyFont="1" applyFill="1" applyBorder="1" applyAlignment="1">
      <alignment horizontal="left" vertical="top" wrapText="1"/>
    </xf>
    <xf numFmtId="4" fontId="11" fillId="30" borderId="19" xfId="0" applyNumberFormat="1" applyFont="1" applyFill="1" applyBorder="1" applyAlignment="1">
      <alignment horizontal="right" vertical="top" wrapText="1"/>
    </xf>
    <xf numFmtId="0" fontId="16" fillId="16" borderId="18" xfId="0" applyFont="1" applyFill="1" applyBorder="1" applyAlignment="1">
      <alignment horizontal="left" vertical="top" wrapText="1"/>
    </xf>
    <xf numFmtId="4" fontId="16" fillId="16" borderId="19" xfId="0" applyNumberFormat="1" applyFont="1" applyFill="1" applyBorder="1" applyAlignment="1">
      <alignment horizontal="right" vertical="top" wrapText="1"/>
    </xf>
    <xf numFmtId="0" fontId="16" fillId="17" borderId="18" xfId="0" applyFont="1" applyFill="1" applyBorder="1" applyAlignment="1">
      <alignment horizontal="left" vertical="top" wrapText="1"/>
    </xf>
    <xf numFmtId="4" fontId="16" fillId="17" borderId="19" xfId="0" applyNumberFormat="1" applyFont="1" applyFill="1" applyBorder="1" applyAlignment="1">
      <alignment horizontal="right" vertical="top" wrapText="1"/>
    </xf>
    <xf numFmtId="0" fontId="16" fillId="32" borderId="10" xfId="0" applyFont="1" applyFill="1" applyBorder="1" applyAlignment="1">
      <alignment horizontal="right" vertical="top" wrapText="1"/>
    </xf>
    <xf numFmtId="0" fontId="16" fillId="32" borderId="0" xfId="0" applyFont="1" applyFill="1" applyBorder="1" applyAlignment="1">
      <alignment horizontal="right" vertical="top" wrapText="1"/>
    </xf>
    <xf numFmtId="4" fontId="16" fillId="32" borderId="0" xfId="0" applyNumberFormat="1" applyFont="1" applyFill="1" applyBorder="1" applyAlignment="1">
      <alignment horizontal="right" vertical="top" wrapText="1"/>
    </xf>
    <xf numFmtId="4" fontId="16" fillId="32" borderId="11" xfId="0" applyNumberFormat="1" applyFont="1" applyFill="1" applyBorder="1" applyAlignment="1">
      <alignment horizontal="right" vertical="top" wrapText="1"/>
    </xf>
    <xf numFmtId="0" fontId="10" fillId="32" borderId="10" xfId="0" applyFont="1" applyFill="1" applyBorder="1" applyAlignment="1">
      <alignment horizontal="right" vertical="top" wrapText="1"/>
    </xf>
    <xf numFmtId="0" fontId="10" fillId="32" borderId="0" xfId="0" applyFont="1" applyFill="1" applyBorder="1" applyAlignment="1">
      <alignment horizontal="right" vertical="top" wrapText="1"/>
    </xf>
    <xf numFmtId="165" fontId="10" fillId="32" borderId="0" xfId="0" applyNumberFormat="1" applyFont="1" applyFill="1" applyBorder="1" applyAlignment="1">
      <alignment horizontal="right" vertical="top" wrapText="1"/>
    </xf>
    <xf numFmtId="4" fontId="10" fillId="32" borderId="11" xfId="0" applyNumberFormat="1" applyFont="1" applyFill="1" applyBorder="1" applyAlignment="1">
      <alignment horizontal="right" vertical="top" wrapText="1"/>
    </xf>
    <xf numFmtId="0" fontId="11" fillId="30" borderId="23" xfId="0" applyFont="1" applyFill="1" applyBorder="1" applyAlignment="1">
      <alignment horizontal="left" vertical="top" wrapText="1"/>
    </xf>
    <xf numFmtId="0" fontId="11" fillId="30" borderId="24" xfId="0" applyFont="1" applyFill="1" applyBorder="1" applyAlignment="1">
      <alignment horizontal="left" vertical="top" wrapText="1"/>
    </xf>
    <xf numFmtId="0" fontId="6" fillId="29" borderId="18" xfId="0" applyFont="1" applyFill="1" applyBorder="1" applyAlignment="1">
      <alignment horizontal="left" vertical="top" wrapText="1"/>
    </xf>
    <xf numFmtId="4" fontId="6" fillId="29" borderId="19" xfId="0" applyNumberFormat="1" applyFont="1" applyFill="1" applyBorder="1" applyAlignment="1">
      <alignment horizontal="right" vertical="top" wrapText="1"/>
    </xf>
    <xf numFmtId="0" fontId="11" fillId="31" borderId="18" xfId="0" applyFont="1" applyFill="1" applyBorder="1" applyAlignment="1">
      <alignment horizontal="left" vertical="top" wrapText="1"/>
    </xf>
    <xf numFmtId="4" fontId="11" fillId="31" borderId="19" xfId="0" applyNumberFormat="1" applyFont="1" applyFill="1" applyBorder="1" applyAlignment="1">
      <alignment horizontal="right" vertical="top" wrapText="1"/>
    </xf>
    <xf numFmtId="0" fontId="11" fillId="30" borderId="25" xfId="0" applyFont="1" applyFill="1" applyBorder="1" applyAlignment="1">
      <alignment horizontal="left" vertical="top" wrapText="1"/>
    </xf>
    <xf numFmtId="0" fontId="11" fillId="30" borderId="26" xfId="0" applyFont="1" applyFill="1" applyBorder="1" applyAlignment="1">
      <alignment horizontal="left" vertical="top" wrapText="1"/>
    </xf>
    <xf numFmtId="0" fontId="11" fillId="30" borderId="27" xfId="0" applyFont="1" applyFill="1" applyBorder="1" applyAlignment="1">
      <alignment horizontal="left" vertical="top" wrapText="1"/>
    </xf>
    <xf numFmtId="0" fontId="11" fillId="29" borderId="3" xfId="0" applyFont="1" applyFill="1" applyBorder="1" applyAlignment="1">
      <alignment horizontal="right" vertical="top" wrapText="1"/>
    </xf>
    <xf numFmtId="0" fontId="10" fillId="32" borderId="14" xfId="0" applyFont="1" applyFill="1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0" fontId="1" fillId="32" borderId="5" xfId="0" applyFont="1" applyFill="1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1" xfId="0" applyBorder="1"/>
    <xf numFmtId="0" fontId="11" fillId="29" borderId="30" xfId="0" applyFont="1" applyFill="1" applyBorder="1" applyAlignment="1">
      <alignment horizontal="right" vertical="top" wrapText="1"/>
    </xf>
    <xf numFmtId="0" fontId="6" fillId="29" borderId="19" xfId="0" applyFont="1" applyFill="1" applyBorder="1" applyAlignment="1">
      <alignment horizontal="right" vertical="top" wrapText="1"/>
    </xf>
    <xf numFmtId="0" fontId="6" fillId="29" borderId="20" xfId="0" applyFont="1" applyFill="1" applyBorder="1" applyAlignment="1">
      <alignment horizontal="left" vertical="top" wrapText="1"/>
    </xf>
    <xf numFmtId="0" fontId="6" fillId="29" borderId="21" xfId="0" applyFont="1" applyFill="1" applyBorder="1" applyAlignment="1">
      <alignment horizontal="left" vertical="top" wrapText="1"/>
    </xf>
    <xf numFmtId="0" fontId="6" fillId="29" borderId="21" xfId="0" applyFont="1" applyFill="1" applyBorder="1" applyAlignment="1">
      <alignment horizontal="right" vertical="top" wrapText="1"/>
    </xf>
    <xf numFmtId="0" fontId="11" fillId="29" borderId="9" xfId="0" applyFont="1" applyFill="1" applyBorder="1" applyAlignment="1">
      <alignment horizontal="right" vertical="top" wrapText="1"/>
    </xf>
    <xf numFmtId="0" fontId="24" fillId="25" borderId="0" xfId="0" applyFont="1" applyFill="1" applyAlignment="1">
      <alignment horizontal="right" vertical="top" wrapText="1"/>
    </xf>
    <xf numFmtId="0" fontId="22" fillId="23" borderId="0" xfId="0" applyFont="1" applyFill="1" applyAlignment="1">
      <alignment horizontal="left" vertical="top" wrapText="1"/>
    </xf>
    <xf numFmtId="4" fontId="25" fillId="26" borderId="0" xfId="0" applyNumberFormat="1" applyFont="1" applyFill="1" applyAlignment="1">
      <alignment horizontal="right" vertical="top" wrapText="1"/>
    </xf>
    <xf numFmtId="0" fontId="16" fillId="28" borderId="0" xfId="0" applyFont="1" applyFill="1" applyAlignment="1">
      <alignment horizontal="center" vertical="top" wrapText="1"/>
    </xf>
    <xf numFmtId="0" fontId="0" fillId="0" borderId="0" xfId="0"/>
    <xf numFmtId="0" fontId="2" fillId="3" borderId="13" xfId="0" applyFont="1" applyFill="1" applyBorder="1" applyAlignment="1">
      <alignment horizontal="center" wrapText="1"/>
    </xf>
    <xf numFmtId="0" fontId="0" fillId="0" borderId="14" xfId="0" applyBorder="1"/>
    <xf numFmtId="0" fontId="0" fillId="0" borderId="15" xfId="0" applyBorder="1"/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22" fillId="23" borderId="0" xfId="0" applyFont="1" applyFill="1" applyBorder="1" applyAlignment="1">
      <alignment horizontal="left" vertical="top" wrapText="1"/>
    </xf>
    <xf numFmtId="0" fontId="22" fillId="23" borderId="11" xfId="0" applyFont="1" applyFill="1" applyBorder="1" applyAlignment="1">
      <alignment horizontal="left" vertical="top" wrapText="1"/>
    </xf>
    <xf numFmtId="0" fontId="16" fillId="32" borderId="0" xfId="0" applyFont="1" applyFill="1" applyAlignment="1">
      <alignment horizontal="center" vertical="top" wrapText="1"/>
    </xf>
    <xf numFmtId="0" fontId="1" fillId="32" borderId="4" xfId="0" applyFont="1" applyFill="1" applyBorder="1" applyAlignment="1">
      <alignment horizontal="center" vertical="top" wrapText="1"/>
    </xf>
    <xf numFmtId="0" fontId="1" fillId="32" borderId="6" xfId="0" applyFont="1" applyFill="1" applyBorder="1" applyAlignment="1">
      <alignment horizontal="center" vertical="top" wrapText="1"/>
    </xf>
    <xf numFmtId="0" fontId="1" fillId="32" borderId="7" xfId="0" applyFont="1" applyFill="1" applyBorder="1" applyAlignment="1">
      <alignment horizontal="center" vertical="top" wrapText="1"/>
    </xf>
    <xf numFmtId="0" fontId="1" fillId="32" borderId="9" xfId="0" applyFont="1" applyFill="1" applyBorder="1" applyAlignment="1">
      <alignment horizontal="center" vertical="top" wrapText="1"/>
    </xf>
    <xf numFmtId="0" fontId="10" fillId="32" borderId="0" xfId="0" applyFont="1" applyFill="1" applyAlignment="1">
      <alignment horizontal="right" vertical="top" wrapText="1"/>
    </xf>
    <xf numFmtId="0" fontId="10" fillId="32" borderId="0" xfId="0" applyFont="1" applyFill="1" applyAlignment="1">
      <alignment horizontal="left" vertical="top" wrapText="1"/>
    </xf>
    <xf numFmtId="4" fontId="10" fillId="32" borderId="0" xfId="0" applyNumberFormat="1" applyFont="1" applyFill="1" applyAlignment="1">
      <alignment horizontal="right" vertical="top" wrapText="1"/>
    </xf>
    <xf numFmtId="0" fontId="11" fillId="30" borderId="2" xfId="0" applyFont="1" applyFill="1" applyBorder="1" applyAlignment="1">
      <alignment horizontal="left" vertical="top" wrapText="1"/>
    </xf>
    <xf numFmtId="0" fontId="16" fillId="16" borderId="2" xfId="0" applyFont="1" applyFill="1" applyBorder="1" applyAlignment="1">
      <alignment horizontal="left" vertical="top" wrapText="1"/>
    </xf>
    <xf numFmtId="0" fontId="16" fillId="17" borderId="2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right" vertical="top" wrapText="1"/>
    </xf>
    <xf numFmtId="0" fontId="1" fillId="32" borderId="2" xfId="0" applyFont="1" applyFill="1" applyBorder="1" applyAlignment="1">
      <alignment horizontal="left" vertical="top" wrapText="1"/>
    </xf>
    <xf numFmtId="0" fontId="6" fillId="29" borderId="2" xfId="0" applyFont="1" applyFill="1" applyBorder="1" applyAlignment="1">
      <alignment horizontal="left" vertical="top" wrapText="1"/>
    </xf>
    <xf numFmtId="0" fontId="11" fillId="31" borderId="2" xfId="0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center" wrapText="1"/>
    </xf>
    <xf numFmtId="0" fontId="6" fillId="29" borderId="12" xfId="0" applyFont="1" applyFill="1" applyBorder="1" applyAlignment="1">
      <alignment horizontal="left" vertical="top" wrapText="1"/>
    </xf>
    <xf numFmtId="0" fontId="1" fillId="32" borderId="5" xfId="0" applyFont="1" applyFill="1" applyBorder="1" applyAlignment="1">
      <alignment horizontal="left" vertical="top" wrapText="1"/>
    </xf>
    <xf numFmtId="0" fontId="1" fillId="32" borderId="6" xfId="0" applyFont="1" applyFill="1" applyBorder="1" applyAlignment="1">
      <alignment horizontal="left" vertical="top" wrapText="1"/>
    </xf>
    <xf numFmtId="0" fontId="10" fillId="32" borderId="8" xfId="0" applyFont="1" applyFill="1" applyBorder="1" applyAlignment="1">
      <alignment horizontal="left" vertical="top" wrapText="1"/>
    </xf>
    <xf numFmtId="0" fontId="10" fillId="32" borderId="9" xfId="0" applyFont="1" applyFill="1" applyBorder="1" applyAlignment="1">
      <alignment horizontal="left" vertical="top" wrapText="1"/>
    </xf>
    <xf numFmtId="0" fontId="1" fillId="32" borderId="28" xfId="0" applyFont="1" applyFill="1" applyBorder="1" applyAlignment="1">
      <alignment horizontal="center" vertical="top" wrapText="1"/>
    </xf>
    <xf numFmtId="0" fontId="1" fillId="32" borderId="29" xfId="0" applyFont="1" applyFill="1" applyBorder="1" applyAlignment="1">
      <alignment horizontal="center" vertical="top" wrapText="1"/>
    </xf>
    <xf numFmtId="0" fontId="10" fillId="32" borderId="14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wrapText="1"/>
    </xf>
    <xf numFmtId="0" fontId="0" fillId="0" borderId="0" xfId="0" applyBorder="1"/>
    <xf numFmtId="0" fontId="1" fillId="2" borderId="4" xfId="0" applyFont="1" applyFill="1" applyBorder="1" applyAlignment="1">
      <alignment horizontal="left" vertical="top" wrapText="1"/>
    </xf>
    <xf numFmtId="0" fontId="22" fillId="23" borderId="7" xfId="0" applyFont="1" applyFill="1" applyBorder="1" applyAlignment="1">
      <alignment horizontal="left" vertical="top" wrapText="1"/>
    </xf>
    <xf numFmtId="0" fontId="22" fillId="23" borderId="8" xfId="0" applyFont="1" applyFill="1" applyBorder="1" applyAlignment="1">
      <alignment horizontal="left" vertical="top" wrapText="1"/>
    </xf>
    <xf numFmtId="0" fontId="29" fillId="33" borderId="32" xfId="0" applyFont="1" applyFill="1" applyBorder="1" applyAlignment="1">
      <alignment horizontal="center" vertical="top" wrapText="1"/>
    </xf>
    <xf numFmtId="0" fontId="29" fillId="0" borderId="34" xfId="0" applyFont="1" applyFill="1" applyBorder="1" applyAlignment="1">
      <alignment horizontal="left" vertical="center" wrapText="1" indent="8"/>
    </xf>
    <xf numFmtId="0" fontId="29" fillId="34" borderId="31" xfId="0" applyFont="1" applyFill="1" applyBorder="1" applyAlignment="1">
      <alignment horizontal="left" vertical="top" wrapText="1" indent="2"/>
    </xf>
    <xf numFmtId="0" fontId="29" fillId="34" borderId="33" xfId="0" applyFont="1" applyFill="1" applyBorder="1" applyAlignment="1">
      <alignment horizontal="left" vertical="top" wrapText="1" indent="2"/>
    </xf>
    <xf numFmtId="0" fontId="29" fillId="0" borderId="35" xfId="0" applyFont="1" applyFill="1" applyBorder="1" applyAlignment="1">
      <alignment horizontal="left" vertical="center" wrapText="1" indent="8"/>
    </xf>
    <xf numFmtId="0" fontId="29" fillId="0" borderId="36" xfId="0" applyFont="1" applyFill="1" applyBorder="1" applyAlignment="1">
      <alignment horizontal="center" vertical="top" wrapText="1"/>
    </xf>
    <xf numFmtId="0" fontId="29" fillId="0" borderId="36" xfId="0" applyFont="1" applyFill="1" applyBorder="1" applyAlignment="1">
      <alignment horizontal="left" vertical="top" wrapText="1"/>
    </xf>
    <xf numFmtId="0" fontId="29" fillId="33" borderId="32" xfId="0" applyFont="1" applyFill="1" applyBorder="1" applyAlignment="1">
      <alignment horizontal="left" vertical="top" wrapText="1" indent="18"/>
    </xf>
    <xf numFmtId="0" fontId="31" fillId="0" borderId="36" xfId="0" applyFont="1" applyFill="1" applyBorder="1" applyAlignment="1">
      <alignment horizontal="left" vertical="top" wrapText="1"/>
    </xf>
    <xf numFmtId="10" fontId="32" fillId="0" borderId="36" xfId="0" applyNumberFormat="1" applyFont="1" applyFill="1" applyBorder="1" applyAlignment="1">
      <alignment horizontal="center" vertical="top" shrinkToFit="1"/>
    </xf>
    <xf numFmtId="10" fontId="32" fillId="0" borderId="36" xfId="0" applyNumberFormat="1" applyFont="1" applyFill="1" applyBorder="1" applyAlignment="1">
      <alignment horizontal="left" vertical="top" shrinkToFit="1"/>
    </xf>
    <xf numFmtId="10" fontId="32" fillId="0" borderId="36" xfId="0" applyNumberFormat="1" applyFont="1" applyFill="1" applyBorder="1" applyAlignment="1">
      <alignment horizontal="left" vertical="top" indent="2" shrinkToFit="1"/>
    </xf>
    <xf numFmtId="0" fontId="31" fillId="35" borderId="36" xfId="0" applyFont="1" applyFill="1" applyBorder="1" applyAlignment="1">
      <alignment horizontal="left" vertical="top" wrapText="1"/>
    </xf>
    <xf numFmtId="10" fontId="32" fillId="35" borderId="36" xfId="0" applyNumberFormat="1" applyFont="1" applyFill="1" applyBorder="1" applyAlignment="1">
      <alignment horizontal="center" vertical="top" shrinkToFit="1"/>
    </xf>
    <xf numFmtId="10" fontId="32" fillId="35" borderId="36" xfId="0" applyNumberFormat="1" applyFont="1" applyFill="1" applyBorder="1" applyAlignment="1">
      <alignment horizontal="left" vertical="top" shrinkToFit="1"/>
    </xf>
    <xf numFmtId="10" fontId="32" fillId="35" borderId="36" xfId="0" applyNumberFormat="1" applyFont="1" applyFill="1" applyBorder="1" applyAlignment="1">
      <alignment horizontal="left" vertical="top" indent="2" shrinkToFit="1"/>
    </xf>
    <xf numFmtId="0" fontId="29" fillId="35" borderId="36" xfId="0" applyFont="1" applyFill="1" applyBorder="1" applyAlignment="1">
      <alignment horizontal="center" vertical="top" wrapText="1"/>
    </xf>
    <xf numFmtId="10" fontId="33" fillId="35" borderId="36" xfId="0" applyNumberFormat="1" applyFont="1" applyFill="1" applyBorder="1" applyAlignment="1">
      <alignment horizontal="center" vertical="top" shrinkToFit="1"/>
    </xf>
    <xf numFmtId="10" fontId="33" fillId="35" borderId="36" xfId="0" applyNumberFormat="1" applyFont="1" applyFill="1" applyBorder="1" applyAlignment="1">
      <alignment horizontal="left" vertical="top" shrinkToFit="1"/>
    </xf>
    <xf numFmtId="10" fontId="33" fillId="35" borderId="36" xfId="0" applyNumberFormat="1" applyFont="1" applyFill="1" applyBorder="1" applyAlignment="1">
      <alignment horizontal="left" vertical="top" indent="2" shrinkToFit="1"/>
    </xf>
    <xf numFmtId="10" fontId="33" fillId="0" borderId="36" xfId="0" applyNumberFormat="1" applyFont="1" applyFill="1" applyBorder="1" applyAlignment="1">
      <alignment horizontal="center" vertical="top" shrinkToFit="1"/>
    </xf>
    <xf numFmtId="10" fontId="33" fillId="0" borderId="36" xfId="0" applyNumberFormat="1" applyFont="1" applyFill="1" applyBorder="1" applyAlignment="1">
      <alignment horizontal="left" vertical="top" shrinkToFit="1"/>
    </xf>
    <xf numFmtId="10" fontId="33" fillId="0" borderId="36" xfId="0" applyNumberFormat="1" applyFont="1" applyFill="1" applyBorder="1" applyAlignment="1">
      <alignment horizontal="left" vertical="top" indent="2" shrinkToFit="1"/>
    </xf>
    <xf numFmtId="10" fontId="32" fillId="35" borderId="36" xfId="0" applyNumberFormat="1" applyFont="1" applyFill="1" applyBorder="1" applyAlignment="1">
      <alignment horizontal="center" vertical="center" shrinkToFit="1"/>
    </xf>
    <xf numFmtId="10" fontId="32" fillId="35" borderId="36" xfId="0" applyNumberFormat="1" applyFont="1" applyFill="1" applyBorder="1" applyAlignment="1">
      <alignment horizontal="left" vertical="center" shrinkToFit="1"/>
    </xf>
    <xf numFmtId="10" fontId="32" fillId="35" borderId="36" xfId="0" applyNumberFormat="1" applyFont="1" applyFill="1" applyBorder="1" applyAlignment="1">
      <alignment horizontal="left" vertical="center" indent="2" shrinkToFit="1"/>
    </xf>
    <xf numFmtId="0" fontId="0" fillId="0" borderId="0" xfId="0" applyFill="1" applyBorder="1" applyAlignment="1">
      <alignment horizontal="left" vertical="top"/>
    </xf>
    <xf numFmtId="0" fontId="0" fillId="0" borderId="3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9" fillId="33" borderId="40" xfId="0" applyFont="1" applyFill="1" applyBorder="1" applyAlignment="1">
      <alignment horizontal="center" vertical="top" wrapText="1"/>
    </xf>
    <xf numFmtId="0" fontId="29" fillId="33" borderId="41" xfId="0" applyFont="1" applyFill="1" applyBorder="1" applyAlignment="1">
      <alignment horizontal="center" vertical="top" wrapText="1"/>
    </xf>
    <xf numFmtId="0" fontId="29" fillId="0" borderId="42" xfId="0" applyFont="1" applyFill="1" applyBorder="1" applyAlignment="1">
      <alignment horizontal="left" vertical="center" wrapText="1"/>
    </xf>
    <xf numFmtId="0" fontId="29" fillId="34" borderId="41" xfId="0" applyFont="1" applyFill="1" applyBorder="1" applyAlignment="1">
      <alignment horizontal="left" vertical="top" wrapText="1" indent="2"/>
    </xf>
    <xf numFmtId="0" fontId="29" fillId="0" borderId="43" xfId="0" applyFont="1" applyFill="1" applyBorder="1" applyAlignment="1">
      <alignment horizontal="left" vertical="center" wrapText="1"/>
    </xf>
    <xf numFmtId="0" fontId="29" fillId="0" borderId="44" xfId="0" applyFont="1" applyFill="1" applyBorder="1" applyAlignment="1">
      <alignment horizontal="left" vertical="top" wrapText="1"/>
    </xf>
    <xf numFmtId="0" fontId="29" fillId="33" borderId="40" xfId="0" applyFont="1" applyFill="1" applyBorder="1" applyAlignment="1">
      <alignment horizontal="left" vertical="top" wrapText="1" indent="18"/>
    </xf>
    <xf numFmtId="0" fontId="29" fillId="33" borderId="41" xfId="0" applyFont="1" applyFill="1" applyBorder="1" applyAlignment="1">
      <alignment horizontal="left" vertical="top" wrapText="1" indent="18"/>
    </xf>
    <xf numFmtId="0" fontId="31" fillId="0" borderId="45" xfId="0" applyFont="1" applyFill="1" applyBorder="1" applyAlignment="1">
      <alignment horizontal="left" vertical="top" wrapText="1" indent="1"/>
    </xf>
    <xf numFmtId="10" fontId="32" fillId="0" borderId="44" xfId="0" applyNumberFormat="1" applyFont="1" applyFill="1" applyBorder="1" applyAlignment="1">
      <alignment horizontal="left" vertical="top" shrinkToFit="1"/>
    </xf>
    <xf numFmtId="0" fontId="31" fillId="35" borderId="45" xfId="0" applyFont="1" applyFill="1" applyBorder="1" applyAlignment="1">
      <alignment horizontal="left" vertical="top" wrapText="1" indent="1"/>
    </xf>
    <xf numFmtId="10" fontId="32" fillId="35" borderId="44" xfId="0" applyNumberFormat="1" applyFont="1" applyFill="1" applyBorder="1" applyAlignment="1">
      <alignment horizontal="left" vertical="top" shrinkToFit="1"/>
    </xf>
    <xf numFmtId="0" fontId="29" fillId="35" borderId="45" xfId="0" applyFont="1" applyFill="1" applyBorder="1" applyAlignment="1">
      <alignment horizontal="left" vertical="top" wrapText="1"/>
    </xf>
    <xf numFmtId="10" fontId="33" fillId="35" borderId="44" xfId="0" applyNumberFormat="1" applyFont="1" applyFill="1" applyBorder="1" applyAlignment="1">
      <alignment horizontal="left" vertical="top" shrinkToFit="1"/>
    </xf>
    <xf numFmtId="0" fontId="31" fillId="0" borderId="44" xfId="0" applyFont="1" applyFill="1" applyBorder="1" applyAlignment="1">
      <alignment horizontal="left" vertical="top" wrapText="1"/>
    </xf>
    <xf numFmtId="0" fontId="31" fillId="35" borderId="44" xfId="0" applyFont="1" applyFill="1" applyBorder="1" applyAlignment="1">
      <alignment horizontal="left" vertical="top" wrapText="1"/>
    </xf>
    <xf numFmtId="0" fontId="29" fillId="0" borderId="45" xfId="0" applyFont="1" applyFill="1" applyBorder="1" applyAlignment="1">
      <alignment horizontal="left" vertical="top" wrapText="1"/>
    </xf>
    <xf numFmtId="10" fontId="33" fillId="0" borderId="44" xfId="0" applyNumberFormat="1" applyFont="1" applyFill="1" applyBorder="1" applyAlignment="1">
      <alignment horizontal="left" vertical="top" shrinkToFit="1"/>
    </xf>
    <xf numFmtId="0" fontId="31" fillId="35" borderId="45" xfId="0" applyFont="1" applyFill="1" applyBorder="1" applyAlignment="1">
      <alignment horizontal="left" vertical="center" wrapText="1" indent="1"/>
    </xf>
    <xf numFmtId="10" fontId="32" fillId="35" borderId="44" xfId="0" applyNumberFormat="1" applyFont="1" applyFill="1" applyBorder="1" applyAlignment="1">
      <alignment horizontal="left" vertical="center" shrinkToFit="1"/>
    </xf>
    <xf numFmtId="0" fontId="29" fillId="33" borderId="46" xfId="0" applyFont="1" applyFill="1" applyBorder="1" applyAlignment="1">
      <alignment horizontal="left" vertical="top" wrapText="1"/>
    </xf>
    <xf numFmtId="0" fontId="29" fillId="33" borderId="47" xfId="0" applyFont="1" applyFill="1" applyBorder="1" applyAlignment="1">
      <alignment horizontal="left" vertical="top" wrapText="1"/>
    </xf>
    <xf numFmtId="10" fontId="34" fillId="33" borderId="48" xfId="0" applyNumberFormat="1" applyFont="1" applyFill="1" applyBorder="1" applyAlignment="1">
      <alignment horizontal="center" vertical="top" shrinkToFit="1"/>
    </xf>
    <xf numFmtId="10" fontId="34" fillId="33" borderId="48" xfId="0" applyNumberFormat="1" applyFont="1" applyFill="1" applyBorder="1" applyAlignment="1">
      <alignment horizontal="left" vertical="top" shrinkToFit="1"/>
    </xf>
    <xf numFmtId="10" fontId="34" fillId="33" borderId="48" xfId="0" applyNumberFormat="1" applyFont="1" applyFill="1" applyBorder="1" applyAlignment="1">
      <alignment horizontal="left" vertical="top" indent="1" shrinkToFit="1"/>
    </xf>
    <xf numFmtId="10" fontId="34" fillId="33" borderId="49" xfId="0" applyNumberFormat="1" applyFont="1" applyFill="1" applyBorder="1" applyAlignment="1">
      <alignment horizontal="left" vertical="top" shrinkToFit="1"/>
    </xf>
    <xf numFmtId="0" fontId="0" fillId="0" borderId="0" xfId="0" applyProtection="1"/>
    <xf numFmtId="0" fontId="38" fillId="0" borderId="52" xfId="0" applyFont="1" applyBorder="1" applyAlignment="1" applyProtection="1">
      <alignment horizontal="center"/>
    </xf>
    <xf numFmtId="10" fontId="0" fillId="0" borderId="0" xfId="0" applyNumberFormat="1"/>
    <xf numFmtId="0" fontId="37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>
      <alignment horizontal="center"/>
    </xf>
    <xf numFmtId="0" fontId="38" fillId="0" borderId="53" xfId="0" applyFont="1" applyFill="1" applyBorder="1" applyAlignment="1" applyProtection="1">
      <alignment horizontal="center"/>
    </xf>
    <xf numFmtId="0" fontId="38" fillId="0" borderId="54" xfId="0" applyFont="1" applyFill="1" applyBorder="1" applyAlignment="1" applyProtection="1">
      <alignment horizontal="left"/>
    </xf>
    <xf numFmtId="0" fontId="38" fillId="0" borderId="55" xfId="0" applyFont="1" applyFill="1" applyBorder="1" applyAlignment="1" applyProtection="1">
      <alignment horizontal="left"/>
    </xf>
    <xf numFmtId="0" fontId="38" fillId="0" borderId="56" xfId="0" applyFont="1" applyFill="1" applyBorder="1" applyAlignment="1" applyProtection="1">
      <alignment horizontal="left"/>
    </xf>
    <xf numFmtId="0" fontId="38" fillId="0" borderId="57" xfId="0" applyFont="1" applyFill="1" applyBorder="1" applyAlignment="1" applyProtection="1">
      <alignment horizontal="left"/>
      <protection locked="0"/>
    </xf>
    <xf numFmtId="0" fontId="38" fillId="0" borderId="55" xfId="0" applyFont="1" applyFill="1" applyBorder="1" applyAlignment="1" applyProtection="1">
      <alignment horizontal="left"/>
      <protection locked="0"/>
    </xf>
    <xf numFmtId="0" fontId="38" fillId="0" borderId="58" xfId="0" applyFont="1" applyFill="1" applyBorder="1" applyAlignment="1" applyProtection="1">
      <alignment horizontal="left"/>
      <protection locked="0"/>
    </xf>
    <xf numFmtId="0" fontId="38" fillId="0" borderId="59" xfId="0" applyFont="1" applyFill="1" applyBorder="1" applyAlignment="1" applyProtection="1">
      <alignment horizontal="left"/>
    </xf>
    <xf numFmtId="0" fontId="38" fillId="0" borderId="60" xfId="0" applyFont="1" applyFill="1" applyBorder="1" applyAlignment="1" applyProtection="1">
      <alignment horizontal="left"/>
    </xf>
    <xf numFmtId="0" fontId="38" fillId="0" borderId="61" xfId="0" applyFont="1" applyFill="1" applyBorder="1" applyAlignment="1" applyProtection="1">
      <alignment horizontal="left"/>
    </xf>
    <xf numFmtId="0" fontId="38" fillId="0" borderId="62" xfId="0" applyFont="1" applyFill="1" applyBorder="1" applyAlignment="1" applyProtection="1">
      <alignment horizontal="left"/>
      <protection locked="0"/>
    </xf>
    <xf numFmtId="0" fontId="38" fillId="0" borderId="60" xfId="0" applyFont="1" applyFill="1" applyBorder="1" applyAlignment="1" applyProtection="1">
      <alignment horizontal="left"/>
      <protection locked="0"/>
    </xf>
    <xf numFmtId="0" fontId="38" fillId="0" borderId="63" xfId="0" applyFont="1" applyFill="1" applyBorder="1" applyAlignment="1" applyProtection="1">
      <alignment horizontal="left"/>
      <protection locked="0"/>
    </xf>
    <xf numFmtId="0" fontId="38" fillId="36" borderId="64" xfId="0" applyFont="1" applyFill="1" applyBorder="1" applyAlignment="1" applyProtection="1">
      <alignment horizontal="left"/>
    </xf>
    <xf numFmtId="0" fontId="38" fillId="36" borderId="65" xfId="0" applyFont="1" applyFill="1" applyBorder="1" applyAlignment="1" applyProtection="1">
      <alignment horizontal="left"/>
    </xf>
    <xf numFmtId="0" fontId="38" fillId="0" borderId="65" xfId="0" applyFont="1" applyFill="1" applyBorder="1" applyAlignment="1" applyProtection="1">
      <alignment horizontal="left"/>
    </xf>
    <xf numFmtId="0" fontId="38" fillId="0" borderId="66" xfId="0" applyFont="1" applyFill="1" applyBorder="1" applyAlignment="1" applyProtection="1">
      <alignment horizontal="left"/>
    </xf>
    <xf numFmtId="0" fontId="38" fillId="0" borderId="67" xfId="0" applyFont="1" applyFill="1" applyBorder="1" applyAlignment="1" applyProtection="1">
      <alignment horizontal="left"/>
    </xf>
    <xf numFmtId="0" fontId="38" fillId="0" borderId="68" xfId="0" applyFont="1" applyFill="1" applyBorder="1" applyAlignment="1" applyProtection="1">
      <alignment horizontal="left"/>
    </xf>
    <xf numFmtId="0" fontId="38" fillId="0" borderId="69" xfId="0" applyFont="1" applyFill="1" applyBorder="1" applyAlignment="1" applyProtection="1">
      <alignment horizontal="left"/>
    </xf>
    <xf numFmtId="0" fontId="38" fillId="36" borderId="70" xfId="0" applyFont="1" applyFill="1" applyBorder="1" applyAlignment="1" applyProtection="1">
      <alignment horizontal="left"/>
    </xf>
    <xf numFmtId="0" fontId="38" fillId="36" borderId="53" xfId="0" applyFont="1" applyFill="1" applyBorder="1" applyAlignment="1" applyProtection="1">
      <alignment horizontal="left"/>
    </xf>
    <xf numFmtId="0" fontId="38" fillId="0" borderId="53" xfId="0" applyFont="1" applyFill="1" applyBorder="1" applyAlignment="1" applyProtection="1">
      <alignment horizontal="left"/>
    </xf>
    <xf numFmtId="0" fontId="38" fillId="0" borderId="71" xfId="0" applyFont="1" applyFill="1" applyBorder="1" applyAlignment="1" applyProtection="1">
      <alignment horizontal="left"/>
    </xf>
    <xf numFmtId="0" fontId="36" fillId="0" borderId="72" xfId="0" applyFont="1" applyFill="1" applyBorder="1" applyAlignment="1" applyProtection="1">
      <alignment horizontal="left"/>
    </xf>
    <xf numFmtId="0" fontId="36" fillId="0" borderId="50" xfId="0" applyFont="1" applyFill="1" applyBorder="1" applyAlignment="1" applyProtection="1">
      <alignment horizontal="left"/>
    </xf>
    <xf numFmtId="0" fontId="36" fillId="0" borderId="73" xfId="0" applyFont="1" applyFill="1" applyBorder="1" applyAlignment="1" applyProtection="1">
      <alignment horizontal="left"/>
    </xf>
    <xf numFmtId="9" fontId="41" fillId="0" borderId="72" xfId="0" applyNumberFormat="1" applyFont="1" applyFill="1" applyBorder="1" applyAlignment="1" applyProtection="1">
      <alignment horizontal="center"/>
      <protection locked="0"/>
    </xf>
    <xf numFmtId="9" fontId="41" fillId="0" borderId="73" xfId="0" applyNumberFormat="1" applyFont="1" applyFill="1" applyBorder="1" applyAlignment="1" applyProtection="1">
      <alignment horizontal="center"/>
      <protection locked="0"/>
    </xf>
    <xf numFmtId="10" fontId="41" fillId="0" borderId="72" xfId="0" applyNumberFormat="1" applyFont="1" applyFill="1" applyBorder="1" applyAlignment="1" applyProtection="1">
      <alignment horizontal="center"/>
      <protection locked="0"/>
    </xf>
    <xf numFmtId="10" fontId="41" fillId="0" borderId="73" xfId="0" applyNumberFormat="1" applyFont="1" applyFill="1" applyBorder="1" applyAlignment="1" applyProtection="1">
      <alignment horizontal="center"/>
      <protection locked="0"/>
    </xf>
    <xf numFmtId="0" fontId="37" fillId="37" borderId="74" xfId="0" applyFont="1" applyFill="1" applyBorder="1" applyAlignment="1" applyProtection="1">
      <alignment horizontal="center" vertical="center"/>
    </xf>
    <xf numFmtId="0" fontId="37" fillId="37" borderId="52" xfId="0" applyFont="1" applyFill="1" applyBorder="1" applyAlignment="1" applyProtection="1">
      <alignment horizontal="center" vertical="center"/>
    </xf>
    <xf numFmtId="0" fontId="37" fillId="37" borderId="75" xfId="0" applyFont="1" applyFill="1" applyBorder="1" applyAlignment="1" applyProtection="1">
      <alignment horizontal="center" vertical="center"/>
    </xf>
    <xf numFmtId="0" fontId="37" fillId="37" borderId="4" xfId="0" applyFont="1" applyFill="1" applyBorder="1" applyAlignment="1" applyProtection="1">
      <alignment horizontal="center" vertical="center" wrapText="1"/>
    </xf>
    <xf numFmtId="0" fontId="37" fillId="37" borderId="5" xfId="0" applyFont="1" applyFill="1" applyBorder="1" applyAlignment="1" applyProtection="1">
      <alignment horizontal="center" vertical="center" wrapText="1"/>
    </xf>
    <xf numFmtId="0" fontId="37" fillId="37" borderId="6" xfId="0" applyFont="1" applyFill="1" applyBorder="1" applyAlignment="1" applyProtection="1">
      <alignment horizontal="center" vertical="center" wrapText="1"/>
    </xf>
    <xf numFmtId="0" fontId="42" fillId="0" borderId="0" xfId="0" applyFont="1" applyProtection="1"/>
    <xf numFmtId="0" fontId="43" fillId="37" borderId="54" xfId="0" applyFont="1" applyFill="1" applyBorder="1" applyAlignment="1" applyProtection="1">
      <alignment horizontal="center" vertical="center" wrapText="1"/>
    </xf>
    <xf numFmtId="0" fontId="43" fillId="37" borderId="55" xfId="0" applyFont="1" applyFill="1" applyBorder="1" applyAlignment="1" applyProtection="1">
      <alignment horizontal="center" vertical="center" wrapText="1"/>
    </xf>
    <xf numFmtId="0" fontId="43" fillId="37" borderId="58" xfId="0" applyFont="1" applyFill="1" applyBorder="1" applyAlignment="1" applyProtection="1">
      <alignment horizontal="center" vertical="center" wrapText="1"/>
    </xf>
    <xf numFmtId="0" fontId="37" fillId="37" borderId="76" xfId="0" applyFont="1" applyFill="1" applyBorder="1" applyAlignment="1" applyProtection="1">
      <alignment horizontal="center" vertical="center"/>
    </xf>
    <xf numFmtId="0" fontId="37" fillId="37" borderId="53" xfId="0" applyFont="1" applyFill="1" applyBorder="1" applyAlignment="1" applyProtection="1">
      <alignment horizontal="center" vertical="center"/>
    </xf>
    <xf numFmtId="0" fontId="37" fillId="37" borderId="77" xfId="0" applyFont="1" applyFill="1" applyBorder="1" applyAlignment="1" applyProtection="1">
      <alignment horizontal="center" vertical="center"/>
    </xf>
    <xf numFmtId="0" fontId="37" fillId="37" borderId="78" xfId="0" applyFont="1" applyFill="1" applyBorder="1" applyAlignment="1" applyProtection="1">
      <alignment horizontal="center" vertical="center" wrapText="1"/>
    </xf>
    <xf numFmtId="0" fontId="37" fillId="37" borderId="53" xfId="0" applyFont="1" applyFill="1" applyBorder="1" applyAlignment="1" applyProtection="1">
      <alignment horizontal="center" vertical="center" wrapText="1"/>
    </xf>
    <xf numFmtId="0" fontId="37" fillId="37" borderId="77" xfId="0" applyFont="1" applyFill="1" applyBorder="1" applyAlignment="1" applyProtection="1">
      <alignment horizontal="center" vertical="center" wrapText="1"/>
    </xf>
    <xf numFmtId="0" fontId="43" fillId="37" borderId="59" xfId="0" applyFont="1" applyFill="1" applyBorder="1" applyAlignment="1" applyProtection="1">
      <alignment horizontal="center" vertical="center" wrapText="1"/>
    </xf>
    <xf numFmtId="0" fontId="43" fillId="37" borderId="60" xfId="0" applyFont="1" applyFill="1" applyBorder="1" applyAlignment="1" applyProtection="1">
      <alignment horizontal="center" vertical="center" wrapText="1"/>
    </xf>
    <xf numFmtId="0" fontId="43" fillId="37" borderId="61" xfId="0" applyFont="1" applyFill="1" applyBorder="1" applyAlignment="1" applyProtection="1">
      <alignment horizontal="center" vertical="center" wrapText="1"/>
    </xf>
    <xf numFmtId="0" fontId="43" fillId="37" borderId="62" xfId="0" applyFont="1" applyFill="1" applyBorder="1" applyAlignment="1" applyProtection="1">
      <alignment horizontal="center" vertical="center" wrapText="1"/>
    </xf>
    <xf numFmtId="0" fontId="43" fillId="37" borderId="63" xfId="0" applyFont="1" applyFill="1" applyBorder="1" applyAlignment="1" applyProtection="1">
      <alignment horizontal="center" vertical="center" wrapText="1"/>
    </xf>
    <xf numFmtId="0" fontId="41" fillId="0" borderId="54" xfId="0" applyFont="1" applyFill="1" applyBorder="1" applyAlignment="1" applyProtection="1">
      <alignment horizontal="left" vertical="center" wrapText="1"/>
    </xf>
    <xf numFmtId="0" fontId="41" fillId="0" borderId="55" xfId="0" applyFont="1" applyFill="1" applyBorder="1" applyAlignment="1" applyProtection="1">
      <alignment horizontal="left" vertical="center" wrapText="1"/>
    </xf>
    <xf numFmtId="0" fontId="41" fillId="0" borderId="79" xfId="0" applyFont="1" applyFill="1" applyBorder="1" applyAlignment="1" applyProtection="1">
      <alignment horizontal="left" vertical="center" wrapText="1"/>
    </xf>
    <xf numFmtId="166" fontId="39" fillId="0" borderId="80" xfId="1" applyNumberFormat="1" applyFont="1" applyFill="1" applyBorder="1" applyAlignment="1" applyProtection="1">
      <alignment horizontal="center" vertical="center" wrapText="1"/>
      <protection locked="0"/>
    </xf>
    <xf numFmtId="166" fontId="39" fillId="0" borderId="55" xfId="1" applyNumberFormat="1" applyFont="1" applyFill="1" applyBorder="1" applyAlignment="1" applyProtection="1">
      <alignment horizontal="center" vertical="center" wrapText="1"/>
      <protection locked="0"/>
    </xf>
    <xf numFmtId="166" fontId="39" fillId="0" borderId="79" xfId="1" applyNumberFormat="1" applyFont="1" applyFill="1" applyBorder="1" applyAlignment="1" applyProtection="1">
      <alignment horizontal="center" vertical="center" wrapText="1"/>
      <protection locked="0"/>
    </xf>
    <xf numFmtId="43" fontId="43" fillId="0" borderId="59" xfId="1" applyFont="1" applyFill="1" applyBorder="1" applyAlignment="1" applyProtection="1">
      <alignment horizontal="center" vertical="center" wrapText="1"/>
    </xf>
    <xf numFmtId="43" fontId="43" fillId="0" borderId="60" xfId="1" applyFont="1" applyFill="1" applyBorder="1" applyAlignment="1" applyProtection="1">
      <alignment horizontal="center" vertical="center" wrapText="1"/>
    </xf>
    <xf numFmtId="43" fontId="43" fillId="0" borderId="61" xfId="1" applyFont="1" applyFill="1" applyBorder="1" applyAlignment="1" applyProtection="1">
      <alignment horizontal="center" vertical="center" wrapText="1"/>
    </xf>
    <xf numFmtId="43" fontId="43" fillId="0" borderId="62" xfId="1" applyFont="1" applyFill="1" applyBorder="1" applyAlignment="1" applyProtection="1">
      <alignment horizontal="center" vertical="center" wrapText="1"/>
    </xf>
    <xf numFmtId="43" fontId="43" fillId="0" borderId="81" xfId="1" applyFont="1" applyFill="1" applyBorder="1" applyAlignment="1" applyProtection="1">
      <alignment horizontal="center" vertical="center" wrapText="1"/>
    </xf>
    <xf numFmtId="0" fontId="41" fillId="0" borderId="59" xfId="0" applyFont="1" applyFill="1" applyBorder="1" applyAlignment="1" applyProtection="1">
      <alignment horizontal="left" vertical="center" wrapText="1"/>
    </xf>
    <xf numFmtId="0" fontId="41" fillId="0" borderId="60" xfId="0" applyFont="1" applyFill="1" applyBorder="1" applyAlignment="1" applyProtection="1">
      <alignment horizontal="left" vertical="center" wrapText="1"/>
    </xf>
    <xf numFmtId="0" fontId="41" fillId="0" borderId="81" xfId="0" applyFont="1" applyFill="1" applyBorder="1" applyAlignment="1" applyProtection="1">
      <alignment horizontal="left" vertical="center" wrapText="1"/>
    </xf>
    <xf numFmtId="166" fontId="39" fillId="0" borderId="82" xfId="1" applyNumberFormat="1" applyFont="1" applyFill="1" applyBorder="1" applyAlignment="1" applyProtection="1">
      <alignment horizontal="center" vertical="center" wrapText="1"/>
      <protection locked="0"/>
    </xf>
    <xf numFmtId="166" fontId="39" fillId="0" borderId="60" xfId="1" applyNumberFormat="1" applyFont="1" applyFill="1" applyBorder="1" applyAlignment="1" applyProtection="1">
      <alignment horizontal="center" vertical="center" wrapText="1"/>
      <protection locked="0"/>
    </xf>
    <xf numFmtId="166" fontId="39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7" fillId="0" borderId="59" xfId="0" applyFont="1" applyFill="1" applyBorder="1" applyAlignment="1" applyProtection="1">
      <alignment horizontal="left" vertical="center" wrapText="1"/>
    </xf>
    <xf numFmtId="0" fontId="37" fillId="0" borderId="60" xfId="0" applyFont="1" applyFill="1" applyBorder="1" applyAlignment="1" applyProtection="1">
      <alignment horizontal="left" vertical="center" wrapText="1"/>
    </xf>
    <xf numFmtId="0" fontId="37" fillId="0" borderId="81" xfId="0" applyFont="1" applyFill="1" applyBorder="1" applyAlignment="1" applyProtection="1">
      <alignment horizontal="left" vertical="center" wrapText="1"/>
    </xf>
    <xf numFmtId="2" fontId="39" fillId="0" borderId="82" xfId="1" applyNumberFormat="1" applyFont="1" applyFill="1" applyBorder="1" applyAlignment="1" applyProtection="1">
      <alignment horizontal="center" vertical="center" wrapText="1"/>
    </xf>
    <xf numFmtId="2" fontId="39" fillId="0" borderId="60" xfId="1" applyNumberFormat="1" applyFont="1" applyFill="1" applyBorder="1" applyAlignment="1" applyProtection="1">
      <alignment horizontal="center" vertical="center" wrapText="1"/>
    </xf>
    <xf numFmtId="2" fontId="39" fillId="0" borderId="81" xfId="1" applyNumberFormat="1" applyFont="1" applyFill="1" applyBorder="1" applyAlignment="1" applyProtection="1">
      <alignment horizontal="center" vertical="center" wrapText="1"/>
    </xf>
    <xf numFmtId="43" fontId="43" fillId="0" borderId="67" xfId="1" applyFont="1" applyFill="1" applyBorder="1" applyAlignment="1" applyProtection="1">
      <alignment horizontal="center" vertical="center" wrapText="1"/>
    </xf>
    <xf numFmtId="43" fontId="43" fillId="0" borderId="68" xfId="1" applyFont="1" applyFill="1" applyBorder="1" applyAlignment="1" applyProtection="1">
      <alignment horizontal="center" vertical="center" wrapText="1"/>
    </xf>
    <xf numFmtId="43" fontId="43" fillId="0" borderId="69" xfId="1" applyFont="1" applyFill="1" applyBorder="1" applyAlignment="1" applyProtection="1">
      <alignment horizontal="center" vertical="center" wrapText="1"/>
    </xf>
    <xf numFmtId="43" fontId="43" fillId="0" borderId="83" xfId="1" applyFont="1" applyFill="1" applyBorder="1" applyAlignment="1" applyProtection="1">
      <alignment horizontal="center" vertical="center" wrapText="1"/>
    </xf>
    <xf numFmtId="43" fontId="43" fillId="0" borderId="84" xfId="1" applyFont="1" applyFill="1" applyBorder="1" applyAlignment="1" applyProtection="1">
      <alignment horizontal="center" vertical="center" wrapText="1"/>
    </xf>
    <xf numFmtId="0" fontId="37" fillId="0" borderId="67" xfId="0" applyFont="1" applyFill="1" applyBorder="1" applyAlignment="1" applyProtection="1">
      <alignment horizontal="left" vertical="center" wrapText="1"/>
    </xf>
    <xf numFmtId="0" fontId="37" fillId="0" borderId="68" xfId="0" applyFont="1" applyFill="1" applyBorder="1" applyAlignment="1" applyProtection="1">
      <alignment horizontal="left" vertical="center" wrapText="1"/>
    </xf>
    <xf numFmtId="0" fontId="37" fillId="0" borderId="85" xfId="0" applyFont="1" applyFill="1" applyBorder="1" applyAlignment="1" applyProtection="1">
      <alignment horizontal="left" vertical="center" wrapText="1"/>
    </xf>
    <xf numFmtId="166" fontId="39" fillId="0" borderId="86" xfId="1" applyNumberFormat="1" applyFont="1" applyFill="1" applyBorder="1" applyAlignment="1" applyProtection="1">
      <alignment horizontal="center" vertical="center" wrapText="1"/>
    </xf>
    <xf numFmtId="166" fontId="39" fillId="0" borderId="87" xfId="1" applyNumberFormat="1" applyFont="1" applyFill="1" applyBorder="1" applyAlignment="1" applyProtection="1">
      <alignment horizontal="center" vertical="center" wrapText="1"/>
    </xf>
    <xf numFmtId="166" fontId="39" fillId="0" borderId="88" xfId="1" applyNumberFormat="1" applyFont="1" applyFill="1" applyBorder="1" applyAlignment="1" applyProtection="1">
      <alignment horizontal="center" vertical="center" wrapText="1"/>
    </xf>
    <xf numFmtId="43" fontId="43" fillId="0" borderId="55" xfId="1" applyFont="1" applyFill="1" applyBorder="1" applyAlignment="1" applyProtection="1">
      <alignment horizontal="center" vertical="center" wrapText="1"/>
    </xf>
    <xf numFmtId="0" fontId="40" fillId="37" borderId="72" xfId="0" applyFont="1" applyFill="1" applyBorder="1" applyAlignment="1" applyProtection="1">
      <alignment horizontal="center" vertical="center" wrapText="1"/>
    </xf>
    <xf numFmtId="0" fontId="40" fillId="37" borderId="50" xfId="0" applyFont="1" applyFill="1" applyBorder="1" applyAlignment="1" applyProtection="1">
      <alignment horizontal="center" vertical="center" wrapText="1"/>
    </xf>
    <xf numFmtId="0" fontId="40" fillId="37" borderId="51" xfId="0" applyFont="1" applyFill="1" applyBorder="1" applyAlignment="1" applyProtection="1">
      <alignment horizontal="center" vertical="center" wrapText="1"/>
    </xf>
    <xf numFmtId="166" fontId="40" fillId="37" borderId="13" xfId="1" applyNumberFormat="1" applyFont="1" applyFill="1" applyBorder="1" applyAlignment="1" applyProtection="1">
      <alignment horizontal="center" vertical="center" wrapText="1"/>
    </xf>
    <xf numFmtId="166" fontId="40" fillId="37" borderId="14" xfId="1" applyNumberFormat="1" applyFont="1" applyFill="1" applyBorder="1" applyAlignment="1" applyProtection="1">
      <alignment horizontal="center" vertical="center" wrapText="1"/>
    </xf>
    <xf numFmtId="166" fontId="40" fillId="37" borderId="15" xfId="1" applyNumberFormat="1" applyFont="1" applyFill="1" applyBorder="1" applyAlignment="1" applyProtection="1">
      <alignment horizontal="center" vertical="center" wrapText="1"/>
    </xf>
    <xf numFmtId="0" fontId="38" fillId="0" borderId="62" xfId="0" applyFont="1" applyFill="1" applyBorder="1" applyProtection="1"/>
    <xf numFmtId="0" fontId="38" fillId="0" borderId="60" xfId="0" applyFont="1" applyFill="1" applyBorder="1" applyProtection="1"/>
    <xf numFmtId="0" fontId="38" fillId="0" borderId="61" xfId="0" applyFont="1" applyFill="1" applyBorder="1" applyProtection="1"/>
    <xf numFmtId="0" fontId="43" fillId="0" borderId="0" xfId="0" applyFont="1" applyFill="1" applyBorder="1" applyAlignment="1" applyProtection="1">
      <alignment vertical="center" wrapText="1"/>
    </xf>
    <xf numFmtId="0" fontId="43" fillId="0" borderId="67" xfId="0" applyFont="1" applyFill="1" applyBorder="1" applyAlignment="1" applyProtection="1">
      <alignment horizontal="left" vertical="center" wrapText="1"/>
    </xf>
    <xf numFmtId="0" fontId="43" fillId="0" borderId="68" xfId="0" applyFont="1" applyFill="1" applyBorder="1" applyAlignment="1" applyProtection="1">
      <alignment horizontal="left" vertical="center" wrapText="1"/>
    </xf>
    <xf numFmtId="0" fontId="43" fillId="0" borderId="69" xfId="0" applyFont="1" applyFill="1" applyBorder="1" applyAlignment="1" applyProtection="1">
      <alignment horizontal="left" vertical="center" wrapText="1"/>
    </xf>
    <xf numFmtId="43" fontId="43" fillId="0" borderId="83" xfId="1" applyNumberFormat="1" applyFont="1" applyFill="1" applyBorder="1" applyAlignment="1" applyProtection="1">
      <alignment horizontal="center" vertical="center" wrapText="1"/>
    </xf>
    <xf numFmtId="43" fontId="43" fillId="0" borderId="68" xfId="1" applyNumberFormat="1" applyFont="1" applyFill="1" applyBorder="1" applyAlignment="1" applyProtection="1">
      <alignment horizontal="center" vertical="center" wrapText="1"/>
    </xf>
    <xf numFmtId="43" fontId="43" fillId="0" borderId="84" xfId="1" applyNumberFormat="1" applyFont="1" applyFill="1" applyBorder="1" applyAlignment="1" applyProtection="1">
      <alignment horizontal="center" vertical="center" wrapText="1"/>
    </xf>
    <xf numFmtId="43" fontId="47" fillId="0" borderId="0" xfId="1" applyNumberFormat="1" applyFont="1" applyFill="1" applyBorder="1" applyAlignment="1" applyProtection="1">
      <alignment horizontal="center" vertical="center" wrapText="1"/>
    </xf>
    <xf numFmtId="0" fontId="48" fillId="0" borderId="0" xfId="0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/>
    </xf>
    <xf numFmtId="0" fontId="38" fillId="0" borderId="0" xfId="0" applyFont="1" applyBorder="1" applyAlignment="1" applyProtection="1">
      <alignment horizontal="left" vertical="top" wrapText="1"/>
    </xf>
    <xf numFmtId="0" fontId="49" fillId="0" borderId="0" xfId="0" applyFont="1" applyFill="1" applyBorder="1" applyAlignment="1" applyProtection="1">
      <alignment horizontal="center" vertical="center" wrapText="1"/>
    </xf>
    <xf numFmtId="0" fontId="38" fillId="0" borderId="62" xfId="0" applyFont="1" applyFill="1" applyBorder="1" applyAlignment="1" applyProtection="1">
      <alignment horizontal="left" vertical="top" wrapText="1"/>
      <protection locked="0"/>
    </xf>
    <xf numFmtId="0" fontId="38" fillId="0" borderId="60" xfId="0" applyFont="1" applyFill="1" applyBorder="1" applyAlignment="1" applyProtection="1">
      <alignment horizontal="left" vertical="top" wrapText="1"/>
      <protection locked="0"/>
    </xf>
    <xf numFmtId="0" fontId="38" fillId="0" borderId="61" xfId="0" applyFont="1" applyFill="1" applyBorder="1" applyAlignment="1" applyProtection="1">
      <alignment horizontal="left" vertical="top" wrapText="1"/>
      <protection locked="0"/>
    </xf>
    <xf numFmtId="0" fontId="38" fillId="0" borderId="52" xfId="0" applyFont="1" applyFill="1" applyBorder="1" applyAlignment="1" applyProtection="1">
      <alignment horizontal="center"/>
    </xf>
    <xf numFmtId="0" fontId="38" fillId="0" borderId="74" xfId="0" applyFont="1" applyBorder="1" applyAlignment="1" applyProtection="1">
      <alignment horizontal="center"/>
    </xf>
    <xf numFmtId="0" fontId="38" fillId="0" borderId="89" xfId="0" applyFont="1" applyBorder="1" applyAlignment="1" applyProtection="1">
      <alignment horizontal="center"/>
    </xf>
    <xf numFmtId="0" fontId="43" fillId="0" borderId="90" xfId="0" applyFont="1" applyBorder="1" applyAlignment="1" applyProtection="1">
      <alignment horizontal="center"/>
    </xf>
    <xf numFmtId="0" fontId="43" fillId="0" borderId="91" xfId="0" applyFont="1" applyBorder="1" applyAlignment="1" applyProtection="1">
      <alignment horizontal="center"/>
    </xf>
    <xf numFmtId="0" fontId="43" fillId="0" borderId="92" xfId="0" applyFont="1" applyBorder="1" applyAlignment="1" applyProtection="1">
      <alignment horizontal="center"/>
    </xf>
    <xf numFmtId="0" fontId="43" fillId="0" borderId="59" xfId="0" applyFont="1" applyFill="1" applyBorder="1" applyAlignment="1" applyProtection="1">
      <alignment horizontal="center"/>
      <protection locked="0"/>
    </xf>
    <xf numFmtId="0" fontId="43" fillId="0" borderId="60" xfId="0" applyFont="1" applyFill="1" applyBorder="1" applyAlignment="1" applyProtection="1">
      <alignment horizontal="center"/>
      <protection locked="0"/>
    </xf>
    <xf numFmtId="0" fontId="43" fillId="0" borderId="63" xfId="0" applyFont="1" applyFill="1" applyBorder="1" applyAlignment="1" applyProtection="1">
      <alignment horizontal="center"/>
      <protection locked="0"/>
    </xf>
    <xf numFmtId="0" fontId="43" fillId="0" borderId="67" xfId="0" applyFont="1" applyBorder="1" applyAlignment="1" applyProtection="1">
      <alignment horizontal="center"/>
    </xf>
    <xf numFmtId="0" fontId="43" fillId="0" borderId="68" xfId="0" applyFont="1" applyBorder="1" applyAlignment="1" applyProtection="1">
      <alignment horizontal="center"/>
    </xf>
    <xf numFmtId="0" fontId="43" fillId="0" borderId="84" xfId="0" applyFont="1" applyBorder="1" applyAlignment="1" applyProtection="1">
      <alignment horizontal="center"/>
    </xf>
    <xf numFmtId="0" fontId="38" fillId="0" borderId="0" xfId="0" applyFont="1" applyFill="1" applyProtection="1"/>
  </cellXfs>
  <cellStyles count="2">
    <cellStyle name="Normal" xfId="0" builtinId="0"/>
    <cellStyle name="Vírgula" xfId="1" builtinId="3"/>
  </cellStyles>
  <dxfs count="4">
    <dxf>
      <font>
        <b/>
        <i val="0"/>
        <condense val="0"/>
        <extend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2"/>
        </patternFill>
      </fill>
    </dxf>
    <dxf>
      <font>
        <b/>
        <i val="0"/>
        <strike val="0"/>
        <condense val="0"/>
        <extend val="0"/>
        <color indexed="16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[2]Plan4!$B$17" fmlaRange="[2]Plan4!$C$19:$C$24" noThreeD="1" sel="1" val="0"/>
</file>

<file path=xl/ctrlProps/ctrlProp2.xml><?xml version="1.0" encoding="utf-8"?>
<formControlPr xmlns="http://schemas.microsoft.com/office/spreadsheetml/2009/9/main" objectType="Drop" dropLines="2" dropStyle="combo" dx="22" fmlaLink="[2]Plan4!$B$26" fmlaRange="[2]Plan4!$C$28:$I$29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201706</xdr:colOff>
      <xdr:row>0</xdr:row>
      <xdr:rowOff>134471</xdr:rowOff>
    </xdr:from>
    <xdr:to>
      <xdr:col>1</xdr:col>
      <xdr:colOff>505871</xdr:colOff>
      <xdr:row>1</xdr:row>
      <xdr:rowOff>791696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934BC3A-6050-495D-AE54-E72276DDB7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134471"/>
          <a:ext cx="1066165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1310055</xdr:colOff>
      <xdr:row>40</xdr:row>
      <xdr:rowOff>648271</xdr:rowOff>
    </xdr:from>
    <xdr:ext cx="2534920" cy="0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F518A850-518A-4F14-8215-9C7C6BD86AA8}"/>
            </a:ext>
          </a:extLst>
        </xdr:cNvPr>
        <xdr:cNvSpPr/>
      </xdr:nvSpPr>
      <xdr:spPr>
        <a:xfrm>
          <a:off x="2291130" y="9182671"/>
          <a:ext cx="2534920" cy="0"/>
        </a:xfrm>
        <a:custGeom>
          <a:avLst/>
          <a:gdLst/>
          <a:ahLst/>
          <a:cxnLst/>
          <a:rect l="0" t="0" r="0" b="0"/>
          <a:pathLst>
            <a:path w="2534920">
              <a:moveTo>
                <a:pt x="0" y="0"/>
              </a:moveTo>
              <a:lnTo>
                <a:pt x="2534472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twoCellAnchor>
    <xdr:from>
      <xdr:col>1</xdr:col>
      <xdr:colOff>1381125</xdr:colOff>
      <xdr:row>40</xdr:row>
      <xdr:rowOff>609600</xdr:rowOff>
    </xdr:from>
    <xdr:to>
      <xdr:col>3</xdr:col>
      <xdr:colOff>457200</xdr:colOff>
      <xdr:row>40</xdr:row>
      <xdr:rowOff>1162050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2431827D-7597-4C1D-B530-F91E3E1C239B}"/>
            </a:ext>
          </a:extLst>
        </xdr:cNvPr>
        <xdr:cNvSpPr txBox="1"/>
      </xdr:nvSpPr>
      <xdr:spPr>
        <a:xfrm>
          <a:off x="2362200" y="9144000"/>
          <a:ext cx="24574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Eng°</a:t>
          </a:r>
          <a:r>
            <a:rPr lang="pt-BR" sz="1100" baseline="0"/>
            <a:t> Civil </a:t>
          </a:r>
          <a:r>
            <a:rPr lang="pt-BR" sz="1100"/>
            <a:t>Douglas</a:t>
          </a:r>
          <a:r>
            <a:rPr lang="pt-BR" sz="1100" baseline="0"/>
            <a:t> Lopes da Silva</a:t>
          </a:r>
        </a:p>
        <a:p>
          <a:pPr algn="ctr"/>
          <a:r>
            <a:rPr lang="pt-BR" sz="1100" baseline="0"/>
            <a:t>CREA N° 15183832-70</a:t>
          </a:r>
        </a:p>
        <a:p>
          <a:endParaRPr lang="pt-BR" sz="1100"/>
        </a:p>
      </xdr:txBody>
    </xdr:sp>
    <xdr:clientData/>
  </xdr:twoCellAnchor>
  <xdr:twoCellAnchor editAs="oneCell">
    <xdr:from>
      <xdr:col>0</xdr:col>
      <xdr:colOff>57979</xdr:colOff>
      <xdr:row>0</xdr:row>
      <xdr:rowOff>41413</xdr:rowOff>
    </xdr:from>
    <xdr:to>
      <xdr:col>1</xdr:col>
      <xdr:colOff>215348</xdr:colOff>
      <xdr:row>1</xdr:row>
      <xdr:rowOff>414131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824D79E-75E4-4B3E-917E-EFDB2EE8BA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9" y="41413"/>
          <a:ext cx="728869" cy="5549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11</xdr:col>
          <xdr:colOff>0</xdr:colOff>
          <xdr:row>6</xdr:row>
          <xdr:rowOff>47625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D10A1DDD-EE2D-450C-8610-4C245EB4FC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123825</xdr:colOff>
      <xdr:row>19</xdr:row>
      <xdr:rowOff>38833</xdr:rowOff>
    </xdr:from>
    <xdr:to>
      <xdr:col>11</xdr:col>
      <xdr:colOff>188302</xdr:colOff>
      <xdr:row>22</xdr:row>
      <xdr:rowOff>67408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CDAEE0-07EA-4500-8564-39AAC45E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20358"/>
          <a:ext cx="2140927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</xdr:row>
          <xdr:rowOff>9525</xdr:rowOff>
        </xdr:from>
        <xdr:to>
          <xdr:col>10</xdr:col>
          <xdr:colOff>226402</xdr:colOff>
          <xdr:row>7</xdr:row>
          <xdr:rowOff>47625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AD239752-A61B-4B98-A5AE-02068AE88E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45428</xdr:colOff>
      <xdr:row>0</xdr:row>
      <xdr:rowOff>25645</xdr:rowOff>
    </xdr:from>
    <xdr:to>
      <xdr:col>2</xdr:col>
      <xdr:colOff>123825</xdr:colOff>
      <xdr:row>0</xdr:row>
      <xdr:rowOff>625274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4A67B6C-5EB8-4EA0-BB46-8DBD823297E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28" y="25645"/>
          <a:ext cx="649897" cy="599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57150</xdr:rowOff>
    </xdr:from>
    <xdr:to>
      <xdr:col>1</xdr:col>
      <xdr:colOff>618490</xdr:colOff>
      <xdr:row>1</xdr:row>
      <xdr:rowOff>714375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7E343FD-41E6-485C-B543-802B00E51E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57150"/>
          <a:ext cx="1066165" cy="847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133350</xdr:rowOff>
    </xdr:from>
    <xdr:to>
      <xdr:col>0</xdr:col>
      <xdr:colOff>1285240</xdr:colOff>
      <xdr:row>1</xdr:row>
      <xdr:rowOff>781050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AEF66D1-85FC-49D3-AB88-656B34A2E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3350"/>
          <a:ext cx="1066165" cy="847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HERME/Downloads/B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I"/>
      <sheetName val="Planilha1"/>
      <sheetName val="Plan4"/>
    </sheetNames>
    <sheetDataSet>
      <sheetData sheetId="0"/>
      <sheetData sheetId="1"/>
      <sheetData sheetId="2">
        <row r="6">
          <cell r="B6" t="str">
            <v>AC: taxa de administração central</v>
          </cell>
          <cell r="C6">
            <v>3</v>
          </cell>
          <cell r="D6">
            <v>3.8</v>
          </cell>
          <cell r="E6">
            <v>3.43</v>
          </cell>
          <cell r="F6">
            <v>5.29</v>
          </cell>
          <cell r="G6">
            <v>4</v>
          </cell>
          <cell r="H6">
            <v>1.5</v>
          </cell>
          <cell r="I6">
            <v>4</v>
          </cell>
          <cell r="J6">
            <v>4.01</v>
          </cell>
          <cell r="K6">
            <v>4.93</v>
          </cell>
          <cell r="L6">
            <v>5.92</v>
          </cell>
          <cell r="M6">
            <v>5.52</v>
          </cell>
          <cell r="N6">
            <v>3.45</v>
          </cell>
          <cell r="O6">
            <v>5.5</v>
          </cell>
          <cell r="P6">
            <v>4.67</v>
          </cell>
          <cell r="Q6">
            <v>6.71</v>
          </cell>
          <cell r="R6">
            <v>7.93</v>
          </cell>
          <cell r="S6">
            <v>7.85</v>
          </cell>
        </row>
        <row r="7">
          <cell r="B7" t="str">
            <v>S+G: taxa de seguros e garantias</v>
          </cell>
          <cell r="C7">
            <v>0.8</v>
          </cell>
          <cell r="D7">
            <v>0.32</v>
          </cell>
          <cell r="E7">
            <v>0.28000000000000003</v>
          </cell>
          <cell r="F7">
            <v>0.25</v>
          </cell>
          <cell r="G7">
            <v>0.81</v>
          </cell>
          <cell r="H7">
            <v>0.3</v>
          </cell>
          <cell r="I7">
            <v>0.8</v>
          </cell>
          <cell r="J7">
            <v>0.4</v>
          </cell>
          <cell r="K7">
            <v>0.49</v>
          </cell>
          <cell r="L7">
            <v>0.51</v>
          </cell>
          <cell r="M7">
            <v>1.22</v>
          </cell>
          <cell r="N7">
            <v>0.48</v>
          </cell>
          <cell r="O7">
            <v>1</v>
          </cell>
          <cell r="P7">
            <v>0.74</v>
          </cell>
          <cell r="Q7">
            <v>0.75</v>
          </cell>
          <cell r="R7">
            <v>0.56000000000000005</v>
          </cell>
          <cell r="S7">
            <v>1.99</v>
          </cell>
        </row>
        <row r="8">
          <cell r="B8" t="str">
            <v>R: taxa de riscos</v>
          </cell>
          <cell r="C8">
            <v>0.97</v>
          </cell>
          <cell r="D8">
            <v>0.5</v>
          </cell>
          <cell r="E8">
            <v>1</v>
          </cell>
          <cell r="F8">
            <v>1</v>
          </cell>
          <cell r="G8">
            <v>1.46</v>
          </cell>
          <cell r="H8">
            <v>0.56000000000000005</v>
          </cell>
          <cell r="I8">
            <v>1.27</v>
          </cell>
          <cell r="J8">
            <v>0.56000000000000005</v>
          </cell>
          <cell r="K8">
            <v>1.39</v>
          </cell>
          <cell r="L8">
            <v>1.48</v>
          </cell>
          <cell r="M8">
            <v>2.3199999999999998</v>
          </cell>
          <cell r="N8">
            <v>0.85</v>
          </cell>
          <cell r="O8">
            <v>1.27</v>
          </cell>
          <cell r="P8">
            <v>0.97</v>
          </cell>
          <cell r="Q8">
            <v>1.74</v>
          </cell>
          <cell r="R8">
            <v>1.97</v>
          </cell>
          <cell r="S8">
            <v>3.16</v>
          </cell>
        </row>
        <row r="9">
          <cell r="B9" t="str">
            <v>DF: taxa de despesas financeiras</v>
          </cell>
          <cell r="C9">
            <v>0.59</v>
          </cell>
          <cell r="D9">
            <v>1.02</v>
          </cell>
          <cell r="E9">
            <v>0.94</v>
          </cell>
          <cell r="F9">
            <v>1.01</v>
          </cell>
          <cell r="G9">
            <v>0.94</v>
          </cell>
          <cell r="H9">
            <v>0.85</v>
          </cell>
          <cell r="I9">
            <v>1.23</v>
          </cell>
          <cell r="J9">
            <v>1.1100000000000001</v>
          </cell>
          <cell r="K9">
            <v>0.99</v>
          </cell>
          <cell r="L9">
            <v>1.07</v>
          </cell>
          <cell r="M9">
            <v>1.02</v>
          </cell>
          <cell r="N9">
            <v>0.85</v>
          </cell>
          <cell r="O9">
            <v>1.39</v>
          </cell>
          <cell r="P9">
            <v>1.21</v>
          </cell>
          <cell r="Q9">
            <v>1.17</v>
          </cell>
          <cell r="R9">
            <v>1.1100000000000001</v>
          </cell>
          <cell r="S9">
            <v>1.33</v>
          </cell>
        </row>
        <row r="10">
          <cell r="B10" t="str">
            <v>L: taxa de lucro/remuneração</v>
          </cell>
          <cell r="C10">
            <v>6.16</v>
          </cell>
          <cell r="D10">
            <v>6.64</v>
          </cell>
          <cell r="E10">
            <v>6.74</v>
          </cell>
          <cell r="F10">
            <v>8</v>
          </cell>
          <cell r="G10">
            <v>7.14</v>
          </cell>
          <cell r="H10">
            <v>3.5</v>
          </cell>
          <cell r="I10">
            <v>7.4</v>
          </cell>
          <cell r="J10">
            <v>7.3</v>
          </cell>
          <cell r="K10">
            <v>8.0399999999999991</v>
          </cell>
          <cell r="L10">
            <v>8.31</v>
          </cell>
          <cell r="M10">
            <v>8.4</v>
          </cell>
          <cell r="N10">
            <v>5.1100000000000003</v>
          </cell>
          <cell r="O10">
            <v>8.9600000000000009</v>
          </cell>
          <cell r="P10">
            <v>8.69</v>
          </cell>
          <cell r="Q10">
            <v>9.4</v>
          </cell>
          <cell r="R10">
            <v>9.51</v>
          </cell>
          <cell r="S10">
            <v>10.43</v>
          </cell>
        </row>
        <row r="11">
          <cell r="B11" t="str">
            <v>PIS</v>
          </cell>
          <cell r="C11">
            <v>0.65</v>
          </cell>
          <cell r="D11">
            <v>0.65</v>
          </cell>
          <cell r="E11">
            <v>0.65</v>
          </cell>
          <cell r="F11">
            <v>0.65</v>
          </cell>
          <cell r="G11">
            <v>0.65</v>
          </cell>
          <cell r="H11">
            <v>0.65</v>
          </cell>
          <cell r="I11">
            <v>0.65</v>
          </cell>
          <cell r="J11">
            <v>0.65</v>
          </cell>
          <cell r="K11">
            <v>0.65</v>
          </cell>
          <cell r="L11">
            <v>0.65</v>
          </cell>
          <cell r="M11">
            <v>0.65</v>
          </cell>
          <cell r="N11">
            <v>0.65</v>
          </cell>
          <cell r="O11">
            <v>0.65</v>
          </cell>
          <cell r="P11">
            <v>0.65</v>
          </cell>
          <cell r="Q11">
            <v>0.65</v>
          </cell>
          <cell r="R11">
            <v>0.65</v>
          </cell>
          <cell r="S11">
            <v>0.65</v>
          </cell>
        </row>
        <row r="12">
          <cell r="B12" t="str">
            <v>COFINS</v>
          </cell>
          <cell r="C12">
            <v>3</v>
          </cell>
          <cell r="D12">
            <v>3</v>
          </cell>
          <cell r="E12">
            <v>3</v>
          </cell>
          <cell r="F12">
            <v>3</v>
          </cell>
          <cell r="G12">
            <v>3</v>
          </cell>
          <cell r="H12">
            <v>3</v>
          </cell>
          <cell r="I12">
            <v>3</v>
          </cell>
          <cell r="J12">
            <v>3</v>
          </cell>
          <cell r="K12">
            <v>3</v>
          </cell>
          <cell r="L12">
            <v>3</v>
          </cell>
          <cell r="M12">
            <v>3</v>
          </cell>
          <cell r="N12">
            <v>3</v>
          </cell>
          <cell r="O12">
            <v>3</v>
          </cell>
          <cell r="P12">
            <v>3</v>
          </cell>
          <cell r="Q12">
            <v>3</v>
          </cell>
          <cell r="R12">
            <v>3</v>
          </cell>
          <cell r="S12">
            <v>3</v>
          </cell>
        </row>
        <row r="13">
          <cell r="B13" t="str">
            <v>ISSQN</v>
          </cell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>
            <v>2</v>
          </cell>
          <cell r="I13">
            <v>2</v>
          </cell>
          <cell r="J13">
            <v>2</v>
          </cell>
          <cell r="K13">
            <v>2</v>
          </cell>
          <cell r="L13">
            <v>2</v>
          </cell>
          <cell r="M13">
            <v>2</v>
          </cell>
          <cell r="N13">
            <v>2</v>
          </cell>
          <cell r="O13">
            <v>5</v>
          </cell>
          <cell r="P13">
            <v>5</v>
          </cell>
          <cell r="Q13">
            <v>5</v>
          </cell>
          <cell r="R13">
            <v>5</v>
          </cell>
          <cell r="S13">
            <v>5</v>
          </cell>
        </row>
        <row r="17">
          <cell r="B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5"/>
  <sheetViews>
    <sheetView tabSelected="1" showOutlineSymbols="0" view="pageBreakPreview" zoomScale="60" zoomScaleNormal="85" workbookViewId="0">
      <selection activeCell="C2" sqref="C2:D2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x14ac:dyDescent="0.2">
      <c r="A1" s="11"/>
      <c r="B1" s="6"/>
      <c r="C1" s="151" t="s">
        <v>0</v>
      </c>
      <c r="D1" s="121"/>
      <c r="E1" s="121" t="s">
        <v>1</v>
      </c>
      <c r="F1" s="121"/>
      <c r="G1" s="121" t="s">
        <v>2</v>
      </c>
      <c r="H1" s="121"/>
      <c r="I1" s="121" t="s">
        <v>3</v>
      </c>
      <c r="J1" s="122"/>
    </row>
    <row r="2" spans="1:10" ht="80.099999999999994" customHeight="1" thickBot="1" x14ac:dyDescent="0.25">
      <c r="A2" s="12"/>
      <c r="B2" s="7"/>
      <c r="C2" s="152" t="s">
        <v>4</v>
      </c>
      <c r="D2" s="153"/>
      <c r="E2" s="123" t="s">
        <v>5</v>
      </c>
      <c r="F2" s="123"/>
      <c r="G2" s="123" t="s">
        <v>6</v>
      </c>
      <c r="H2" s="123"/>
      <c r="I2" s="123" t="s">
        <v>7</v>
      </c>
      <c r="J2" s="124"/>
    </row>
    <row r="3" spans="1:10" ht="15.75" thickBot="1" x14ac:dyDescent="0.3">
      <c r="A3" s="118" t="s">
        <v>8</v>
      </c>
      <c r="B3" s="119"/>
      <c r="C3" s="119"/>
      <c r="D3" s="119"/>
      <c r="E3" s="119"/>
      <c r="F3" s="119"/>
      <c r="G3" s="119"/>
      <c r="H3" s="119"/>
      <c r="I3" s="119"/>
      <c r="J3" s="120"/>
    </row>
    <row r="4" spans="1:10" ht="30" customHeight="1" x14ac:dyDescent="0.2">
      <c r="A4" s="13" t="s">
        <v>9</v>
      </c>
      <c r="B4" s="9" t="s">
        <v>10</v>
      </c>
      <c r="C4" s="8" t="s">
        <v>11</v>
      </c>
      <c r="D4" s="8" t="s">
        <v>12</v>
      </c>
      <c r="E4" s="10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J4" s="14" t="s">
        <v>18</v>
      </c>
    </row>
    <row r="5" spans="1:10" ht="24" customHeight="1" x14ac:dyDescent="0.2">
      <c r="A5" s="15" t="s">
        <v>19</v>
      </c>
      <c r="B5" s="16"/>
      <c r="C5" s="16"/>
      <c r="D5" s="16" t="s">
        <v>20</v>
      </c>
      <c r="E5" s="16"/>
      <c r="F5" s="17"/>
      <c r="G5" s="16"/>
      <c r="H5" s="16"/>
      <c r="I5" s="18">
        <v>46183.85</v>
      </c>
      <c r="J5" s="19">
        <v>2.0304888135877847E-2</v>
      </c>
    </row>
    <row r="6" spans="1:10" ht="24" customHeight="1" x14ac:dyDescent="0.2">
      <c r="A6" s="20" t="s">
        <v>21</v>
      </c>
      <c r="B6" s="21" t="s">
        <v>22</v>
      </c>
      <c r="C6" s="22" t="s">
        <v>23</v>
      </c>
      <c r="D6" s="22" t="s">
        <v>24</v>
      </c>
      <c r="E6" s="23" t="s">
        <v>25</v>
      </c>
      <c r="F6" s="21">
        <v>6</v>
      </c>
      <c r="G6" s="24">
        <v>256.52999999999997</v>
      </c>
      <c r="H6" s="24">
        <v>318.14</v>
      </c>
      <c r="I6" s="24">
        <v>1908.84</v>
      </c>
      <c r="J6" s="25">
        <v>8.3922805632897796E-4</v>
      </c>
    </row>
    <row r="7" spans="1:10" ht="48" customHeight="1" x14ac:dyDescent="0.2">
      <c r="A7" s="20" t="s">
        <v>26</v>
      </c>
      <c r="B7" s="21" t="s">
        <v>27</v>
      </c>
      <c r="C7" s="22" t="s">
        <v>23</v>
      </c>
      <c r="D7" s="22" t="s">
        <v>28</v>
      </c>
      <c r="E7" s="23" t="s">
        <v>25</v>
      </c>
      <c r="F7" s="21">
        <v>40</v>
      </c>
      <c r="G7" s="24">
        <v>410.77</v>
      </c>
      <c r="H7" s="24">
        <v>509.43</v>
      </c>
      <c r="I7" s="24">
        <v>20377.2</v>
      </c>
      <c r="J7" s="25">
        <v>8.9589059059045541E-3</v>
      </c>
    </row>
    <row r="8" spans="1:10" ht="24" customHeight="1" x14ac:dyDescent="0.2">
      <c r="A8" s="20" t="s">
        <v>29</v>
      </c>
      <c r="B8" s="21" t="s">
        <v>30</v>
      </c>
      <c r="C8" s="22" t="s">
        <v>23</v>
      </c>
      <c r="D8" s="22" t="s">
        <v>31</v>
      </c>
      <c r="E8" s="23" t="s">
        <v>25</v>
      </c>
      <c r="F8" s="21">
        <v>272</v>
      </c>
      <c r="G8" s="24">
        <v>62.43</v>
      </c>
      <c r="H8" s="24">
        <v>77.42</v>
      </c>
      <c r="I8" s="24">
        <v>21058.240000000002</v>
      </c>
      <c r="J8" s="25">
        <v>9.258327478944877E-3</v>
      </c>
    </row>
    <row r="9" spans="1:10" ht="36" customHeight="1" x14ac:dyDescent="0.2">
      <c r="A9" s="20" t="s">
        <v>32</v>
      </c>
      <c r="B9" s="21" t="s">
        <v>33</v>
      </c>
      <c r="C9" s="22" t="s">
        <v>23</v>
      </c>
      <c r="D9" s="22" t="s">
        <v>34</v>
      </c>
      <c r="E9" s="23" t="s">
        <v>35</v>
      </c>
      <c r="F9" s="21">
        <v>1</v>
      </c>
      <c r="G9" s="24">
        <v>1744.67</v>
      </c>
      <c r="H9" s="24">
        <v>2163.73</v>
      </c>
      <c r="I9" s="24">
        <v>2163.73</v>
      </c>
      <c r="J9" s="25">
        <v>9.5129131950331069E-4</v>
      </c>
    </row>
    <row r="10" spans="1:10" ht="36" customHeight="1" x14ac:dyDescent="0.2">
      <c r="A10" s="20" t="s">
        <v>36</v>
      </c>
      <c r="B10" s="21" t="s">
        <v>37</v>
      </c>
      <c r="C10" s="22" t="s">
        <v>23</v>
      </c>
      <c r="D10" s="22" t="s">
        <v>38</v>
      </c>
      <c r="E10" s="23" t="s">
        <v>25</v>
      </c>
      <c r="F10" s="21">
        <v>2048</v>
      </c>
      <c r="G10" s="24">
        <v>0.27</v>
      </c>
      <c r="H10" s="24">
        <v>0.33</v>
      </c>
      <c r="I10" s="24">
        <v>675.84</v>
      </c>
      <c r="J10" s="25">
        <v>2.9713537519612777E-4</v>
      </c>
    </row>
    <row r="11" spans="1:10" ht="24" customHeight="1" x14ac:dyDescent="0.2">
      <c r="A11" s="15" t="s">
        <v>39</v>
      </c>
      <c r="B11" s="16"/>
      <c r="C11" s="16"/>
      <c r="D11" s="16" t="s">
        <v>40</v>
      </c>
      <c r="E11" s="16"/>
      <c r="F11" s="17"/>
      <c r="G11" s="16"/>
      <c r="H11" s="16"/>
      <c r="I11" s="18">
        <v>65584.84</v>
      </c>
      <c r="J11" s="19">
        <v>2.883459996534388E-2</v>
      </c>
    </row>
    <row r="12" spans="1:10" ht="60" customHeight="1" x14ac:dyDescent="0.2">
      <c r="A12" s="20" t="s">
        <v>41</v>
      </c>
      <c r="B12" s="21" t="s">
        <v>42</v>
      </c>
      <c r="C12" s="22" t="s">
        <v>23</v>
      </c>
      <c r="D12" s="22" t="s">
        <v>43</v>
      </c>
      <c r="E12" s="23" t="s">
        <v>44</v>
      </c>
      <c r="F12" s="21">
        <v>1914.43</v>
      </c>
      <c r="G12" s="24">
        <v>4.58</v>
      </c>
      <c r="H12" s="24">
        <v>5.68</v>
      </c>
      <c r="I12" s="24">
        <v>10873.96</v>
      </c>
      <c r="J12" s="25">
        <v>4.7807738288170058E-3</v>
      </c>
    </row>
    <row r="13" spans="1:10" ht="24" customHeight="1" x14ac:dyDescent="0.2">
      <c r="A13" s="20" t="s">
        <v>45</v>
      </c>
      <c r="B13" s="21" t="s">
        <v>46</v>
      </c>
      <c r="C13" s="22" t="s">
        <v>23</v>
      </c>
      <c r="D13" s="22" t="s">
        <v>47</v>
      </c>
      <c r="E13" s="23" t="s">
        <v>25</v>
      </c>
      <c r="F13" s="21">
        <v>1152.3800000000001</v>
      </c>
      <c r="G13" s="24">
        <v>25.65</v>
      </c>
      <c r="H13" s="24">
        <v>31.81</v>
      </c>
      <c r="I13" s="24">
        <v>36657.199999999997</v>
      </c>
      <c r="J13" s="25">
        <v>1.611646377195711E-2</v>
      </c>
    </row>
    <row r="14" spans="1:10" ht="36" customHeight="1" x14ac:dyDescent="0.2">
      <c r="A14" s="20" t="s">
        <v>48</v>
      </c>
      <c r="B14" s="21" t="s">
        <v>49</v>
      </c>
      <c r="C14" s="22" t="s">
        <v>23</v>
      </c>
      <c r="D14" s="22" t="s">
        <v>50</v>
      </c>
      <c r="E14" s="23" t="s">
        <v>25</v>
      </c>
      <c r="F14" s="21">
        <v>272</v>
      </c>
      <c r="G14" s="24">
        <v>13.35</v>
      </c>
      <c r="H14" s="24">
        <v>16.55</v>
      </c>
      <c r="I14" s="24">
        <v>4501.6000000000004</v>
      </c>
      <c r="J14" s="25">
        <v>1.9791438875812156E-3</v>
      </c>
    </row>
    <row r="15" spans="1:10" ht="24" customHeight="1" x14ac:dyDescent="0.2">
      <c r="A15" s="20" t="s">
        <v>51</v>
      </c>
      <c r="B15" s="21" t="s">
        <v>52</v>
      </c>
      <c r="C15" s="22" t="s">
        <v>53</v>
      </c>
      <c r="D15" s="22" t="s">
        <v>54</v>
      </c>
      <c r="E15" s="23" t="s">
        <v>44</v>
      </c>
      <c r="F15" s="21">
        <v>225.23</v>
      </c>
      <c r="G15" s="24">
        <v>48.52</v>
      </c>
      <c r="H15" s="24">
        <v>60.17</v>
      </c>
      <c r="I15" s="24">
        <v>13552.08</v>
      </c>
      <c r="J15" s="25">
        <v>5.9582184769885463E-3</v>
      </c>
    </row>
    <row r="16" spans="1:10" ht="24" customHeight="1" x14ac:dyDescent="0.2">
      <c r="A16" s="15" t="s">
        <v>55</v>
      </c>
      <c r="B16" s="16"/>
      <c r="C16" s="16"/>
      <c r="D16" s="16" t="s">
        <v>56</v>
      </c>
      <c r="E16" s="16"/>
      <c r="F16" s="17"/>
      <c r="G16" s="16"/>
      <c r="H16" s="16"/>
      <c r="I16" s="18">
        <v>93073.53</v>
      </c>
      <c r="J16" s="19">
        <v>4.0920096853364778E-2</v>
      </c>
    </row>
    <row r="17" spans="1:10" ht="24" customHeight="1" x14ac:dyDescent="0.2">
      <c r="A17" s="15" t="s">
        <v>57</v>
      </c>
      <c r="B17" s="16"/>
      <c r="C17" s="16"/>
      <c r="D17" s="16" t="s">
        <v>58</v>
      </c>
      <c r="E17" s="16"/>
      <c r="F17" s="17"/>
      <c r="G17" s="16"/>
      <c r="H17" s="16"/>
      <c r="I17" s="18">
        <v>24450.78</v>
      </c>
      <c r="J17" s="19">
        <v>1.0749869331702735E-2</v>
      </c>
    </row>
    <row r="18" spans="1:10" ht="24" customHeight="1" x14ac:dyDescent="0.2">
      <c r="A18" s="20" t="s">
        <v>59</v>
      </c>
      <c r="B18" s="21" t="s">
        <v>60</v>
      </c>
      <c r="C18" s="22" t="s">
        <v>23</v>
      </c>
      <c r="D18" s="22" t="s">
        <v>61</v>
      </c>
      <c r="E18" s="23" t="s">
        <v>44</v>
      </c>
      <c r="F18" s="21">
        <v>3.36</v>
      </c>
      <c r="G18" s="24">
        <v>452.31</v>
      </c>
      <c r="H18" s="24">
        <v>560.95000000000005</v>
      </c>
      <c r="I18" s="24">
        <v>1884.79</v>
      </c>
      <c r="J18" s="25">
        <v>8.2865439129958221E-4</v>
      </c>
    </row>
    <row r="19" spans="1:10" ht="24" customHeight="1" x14ac:dyDescent="0.2">
      <c r="A19" s="20" t="s">
        <v>62</v>
      </c>
      <c r="B19" s="21" t="s">
        <v>63</v>
      </c>
      <c r="C19" s="22" t="s">
        <v>23</v>
      </c>
      <c r="D19" s="22" t="s">
        <v>64</v>
      </c>
      <c r="E19" s="23" t="s">
        <v>25</v>
      </c>
      <c r="F19" s="21">
        <v>60.02</v>
      </c>
      <c r="G19" s="24">
        <v>71.78</v>
      </c>
      <c r="H19" s="24">
        <v>89.02</v>
      </c>
      <c r="I19" s="24">
        <v>5342.98</v>
      </c>
      <c r="J19" s="25">
        <v>2.3490594918403863E-3</v>
      </c>
    </row>
    <row r="20" spans="1:10" ht="36" customHeight="1" x14ac:dyDescent="0.2">
      <c r="A20" s="20" t="s">
        <v>65</v>
      </c>
      <c r="B20" s="21" t="s">
        <v>66</v>
      </c>
      <c r="C20" s="22" t="s">
        <v>23</v>
      </c>
      <c r="D20" s="22" t="s">
        <v>67</v>
      </c>
      <c r="E20" s="23" t="s">
        <v>68</v>
      </c>
      <c r="F20" s="21">
        <v>757</v>
      </c>
      <c r="G20" s="24">
        <v>8.07</v>
      </c>
      <c r="H20" s="24">
        <v>10</v>
      </c>
      <c r="I20" s="24">
        <v>7570</v>
      </c>
      <c r="J20" s="25">
        <v>3.3281764770281236E-3</v>
      </c>
    </row>
    <row r="21" spans="1:10" ht="36" customHeight="1" x14ac:dyDescent="0.2">
      <c r="A21" s="20" t="s">
        <v>69</v>
      </c>
      <c r="B21" s="21" t="s">
        <v>70</v>
      </c>
      <c r="C21" s="22" t="s">
        <v>23</v>
      </c>
      <c r="D21" s="22" t="s">
        <v>71</v>
      </c>
      <c r="E21" s="23" t="s">
        <v>68</v>
      </c>
      <c r="F21" s="21">
        <v>21</v>
      </c>
      <c r="G21" s="24">
        <v>8.32</v>
      </c>
      <c r="H21" s="24">
        <v>10.31</v>
      </c>
      <c r="I21" s="24">
        <v>216.51</v>
      </c>
      <c r="J21" s="25">
        <v>9.5189364470456934E-5</v>
      </c>
    </row>
    <row r="22" spans="1:10" ht="36" customHeight="1" x14ac:dyDescent="0.2">
      <c r="A22" s="20" t="s">
        <v>72</v>
      </c>
      <c r="B22" s="21" t="s">
        <v>73</v>
      </c>
      <c r="C22" s="22" t="s">
        <v>23</v>
      </c>
      <c r="D22" s="22" t="s">
        <v>74</v>
      </c>
      <c r="E22" s="23" t="s">
        <v>44</v>
      </c>
      <c r="F22" s="21">
        <v>15.98</v>
      </c>
      <c r="G22" s="24">
        <v>476.15</v>
      </c>
      <c r="H22" s="24">
        <v>590.52</v>
      </c>
      <c r="I22" s="24">
        <v>9436.5</v>
      </c>
      <c r="J22" s="25">
        <v>4.1487896070641862E-3</v>
      </c>
    </row>
    <row r="23" spans="1:10" ht="24" customHeight="1" x14ac:dyDescent="0.2">
      <c r="A23" s="15" t="s">
        <v>75</v>
      </c>
      <c r="B23" s="16"/>
      <c r="C23" s="16"/>
      <c r="D23" s="16" t="s">
        <v>76</v>
      </c>
      <c r="E23" s="16"/>
      <c r="F23" s="17"/>
      <c r="G23" s="16"/>
      <c r="H23" s="16"/>
      <c r="I23" s="18">
        <v>68622.75</v>
      </c>
      <c r="J23" s="19">
        <v>3.0170227521662044E-2</v>
      </c>
    </row>
    <row r="24" spans="1:10" ht="24" customHeight="1" x14ac:dyDescent="0.2">
      <c r="A24" s="20" t="s">
        <v>77</v>
      </c>
      <c r="B24" s="21" t="s">
        <v>60</v>
      </c>
      <c r="C24" s="22" t="s">
        <v>23</v>
      </c>
      <c r="D24" s="22" t="s">
        <v>61</v>
      </c>
      <c r="E24" s="23" t="s">
        <v>44</v>
      </c>
      <c r="F24" s="21">
        <v>3.36</v>
      </c>
      <c r="G24" s="24">
        <v>452.31</v>
      </c>
      <c r="H24" s="24">
        <v>560.95000000000005</v>
      </c>
      <c r="I24" s="24">
        <v>1884.79</v>
      </c>
      <c r="J24" s="25">
        <v>8.2865439129958221E-4</v>
      </c>
    </row>
    <row r="25" spans="1:10" ht="24" customHeight="1" x14ac:dyDescent="0.2">
      <c r="A25" s="20" t="s">
        <v>78</v>
      </c>
      <c r="B25" s="21" t="s">
        <v>63</v>
      </c>
      <c r="C25" s="22" t="s">
        <v>23</v>
      </c>
      <c r="D25" s="22" t="s">
        <v>64</v>
      </c>
      <c r="E25" s="23" t="s">
        <v>25</v>
      </c>
      <c r="F25" s="21">
        <v>39.78</v>
      </c>
      <c r="G25" s="24">
        <v>71.78</v>
      </c>
      <c r="H25" s="24">
        <v>89.02</v>
      </c>
      <c r="I25" s="24">
        <v>3541.21</v>
      </c>
      <c r="J25" s="25">
        <v>1.5569051284302195E-3</v>
      </c>
    </row>
    <row r="26" spans="1:10" ht="36" customHeight="1" x14ac:dyDescent="0.2">
      <c r="A26" s="20" t="s">
        <v>79</v>
      </c>
      <c r="B26" s="21" t="s">
        <v>66</v>
      </c>
      <c r="C26" s="22" t="s">
        <v>23</v>
      </c>
      <c r="D26" s="22" t="s">
        <v>67</v>
      </c>
      <c r="E26" s="23" t="s">
        <v>68</v>
      </c>
      <c r="F26" s="21">
        <v>1437</v>
      </c>
      <c r="G26" s="24">
        <v>8.07</v>
      </c>
      <c r="H26" s="24">
        <v>10</v>
      </c>
      <c r="I26" s="24">
        <v>14370</v>
      </c>
      <c r="J26" s="25">
        <v>6.3178198117429503E-3</v>
      </c>
    </row>
    <row r="27" spans="1:10" ht="36" customHeight="1" x14ac:dyDescent="0.2">
      <c r="A27" s="20" t="s">
        <v>80</v>
      </c>
      <c r="B27" s="21" t="s">
        <v>70</v>
      </c>
      <c r="C27" s="22" t="s">
        <v>23</v>
      </c>
      <c r="D27" s="22" t="s">
        <v>71</v>
      </c>
      <c r="E27" s="23" t="s">
        <v>68</v>
      </c>
      <c r="F27" s="21">
        <v>54</v>
      </c>
      <c r="G27" s="24">
        <v>8.32</v>
      </c>
      <c r="H27" s="24">
        <v>10.31</v>
      </c>
      <c r="I27" s="24">
        <v>556.74</v>
      </c>
      <c r="J27" s="25">
        <v>2.447726514954607E-4</v>
      </c>
    </row>
    <row r="28" spans="1:10" ht="36" customHeight="1" x14ac:dyDescent="0.2">
      <c r="A28" s="20" t="s">
        <v>81</v>
      </c>
      <c r="B28" s="21" t="s">
        <v>82</v>
      </c>
      <c r="C28" s="22" t="s">
        <v>23</v>
      </c>
      <c r="D28" s="22" t="s">
        <v>83</v>
      </c>
      <c r="E28" s="23" t="s">
        <v>44</v>
      </c>
      <c r="F28" s="21">
        <v>82.83</v>
      </c>
      <c r="G28" s="24">
        <v>469.9</v>
      </c>
      <c r="H28" s="24">
        <v>582.76</v>
      </c>
      <c r="I28" s="24">
        <v>48270.01</v>
      </c>
      <c r="J28" s="25">
        <v>2.1222075538693829E-2</v>
      </c>
    </row>
    <row r="29" spans="1:10" ht="24" customHeight="1" x14ac:dyDescent="0.2">
      <c r="A29" s="15" t="s">
        <v>84</v>
      </c>
      <c r="B29" s="16"/>
      <c r="C29" s="16"/>
      <c r="D29" s="16" t="s">
        <v>85</v>
      </c>
      <c r="E29" s="16"/>
      <c r="F29" s="17"/>
      <c r="G29" s="16"/>
      <c r="H29" s="16"/>
      <c r="I29" s="18">
        <v>493241.54</v>
      </c>
      <c r="J29" s="19">
        <v>0.21685533565668774</v>
      </c>
    </row>
    <row r="30" spans="1:10" ht="24" customHeight="1" x14ac:dyDescent="0.2">
      <c r="A30" s="15" t="s">
        <v>86</v>
      </c>
      <c r="B30" s="16"/>
      <c r="C30" s="16"/>
      <c r="D30" s="16" t="s">
        <v>87</v>
      </c>
      <c r="E30" s="16"/>
      <c r="F30" s="17"/>
      <c r="G30" s="16"/>
      <c r="H30" s="16"/>
      <c r="I30" s="18">
        <v>182898.74</v>
      </c>
      <c r="J30" s="19">
        <v>8.0412058671873551E-2</v>
      </c>
    </row>
    <row r="31" spans="1:10" ht="36" customHeight="1" x14ac:dyDescent="0.2">
      <c r="A31" s="20" t="s">
        <v>88</v>
      </c>
      <c r="B31" s="21" t="s">
        <v>89</v>
      </c>
      <c r="C31" s="22" t="s">
        <v>23</v>
      </c>
      <c r="D31" s="22" t="s">
        <v>90</v>
      </c>
      <c r="E31" s="23" t="s">
        <v>25</v>
      </c>
      <c r="F31" s="21">
        <v>738.03</v>
      </c>
      <c r="G31" s="24">
        <v>116.6</v>
      </c>
      <c r="H31" s="24">
        <v>144.6</v>
      </c>
      <c r="I31" s="24">
        <v>106719.13</v>
      </c>
      <c r="J31" s="25">
        <v>4.6919431719274284E-2</v>
      </c>
    </row>
    <row r="32" spans="1:10" ht="36" customHeight="1" x14ac:dyDescent="0.2">
      <c r="A32" s="20" t="s">
        <v>91</v>
      </c>
      <c r="B32" s="21" t="s">
        <v>66</v>
      </c>
      <c r="C32" s="22" t="s">
        <v>23</v>
      </c>
      <c r="D32" s="22" t="s">
        <v>67</v>
      </c>
      <c r="E32" s="23" t="s">
        <v>68</v>
      </c>
      <c r="F32" s="21">
        <v>3268</v>
      </c>
      <c r="G32" s="24">
        <v>8.07</v>
      </c>
      <c r="H32" s="24">
        <v>10</v>
      </c>
      <c r="I32" s="24">
        <v>32680</v>
      </c>
      <c r="J32" s="25">
        <v>1.4367874143894198E-2</v>
      </c>
    </row>
    <row r="33" spans="1:10" ht="36" customHeight="1" x14ac:dyDescent="0.2">
      <c r="A33" s="20" t="s">
        <v>92</v>
      </c>
      <c r="B33" s="21" t="s">
        <v>70</v>
      </c>
      <c r="C33" s="22" t="s">
        <v>23</v>
      </c>
      <c r="D33" s="22" t="s">
        <v>71</v>
      </c>
      <c r="E33" s="23" t="s">
        <v>68</v>
      </c>
      <c r="F33" s="21">
        <v>764</v>
      </c>
      <c r="G33" s="24">
        <v>8.32</v>
      </c>
      <c r="H33" s="24">
        <v>10.31</v>
      </c>
      <c r="I33" s="24">
        <v>7876.84</v>
      </c>
      <c r="J33" s="25">
        <v>3.4630797359728144E-3</v>
      </c>
    </row>
    <row r="34" spans="1:10" ht="36" customHeight="1" x14ac:dyDescent="0.2">
      <c r="A34" s="20" t="s">
        <v>93</v>
      </c>
      <c r="B34" s="21" t="s">
        <v>94</v>
      </c>
      <c r="C34" s="22" t="s">
        <v>23</v>
      </c>
      <c r="D34" s="22" t="s">
        <v>95</v>
      </c>
      <c r="E34" s="23" t="s">
        <v>44</v>
      </c>
      <c r="F34" s="21">
        <v>63.18</v>
      </c>
      <c r="G34" s="24">
        <v>454.63</v>
      </c>
      <c r="H34" s="24">
        <v>563.83000000000004</v>
      </c>
      <c r="I34" s="24">
        <v>35622.769999999997</v>
      </c>
      <c r="J34" s="25">
        <v>1.5661673072732248E-2</v>
      </c>
    </row>
    <row r="35" spans="1:10" ht="24" customHeight="1" x14ac:dyDescent="0.2">
      <c r="A35" s="15" t="s">
        <v>96</v>
      </c>
      <c r="B35" s="16"/>
      <c r="C35" s="16"/>
      <c r="D35" s="16" t="s">
        <v>97</v>
      </c>
      <c r="E35" s="16"/>
      <c r="F35" s="17"/>
      <c r="G35" s="16"/>
      <c r="H35" s="16"/>
      <c r="I35" s="18">
        <v>78250.259999999995</v>
      </c>
      <c r="J35" s="19">
        <v>3.4402995330691508E-2</v>
      </c>
    </row>
    <row r="36" spans="1:10" ht="36" customHeight="1" x14ac:dyDescent="0.2">
      <c r="A36" s="20" t="s">
        <v>98</v>
      </c>
      <c r="B36" s="21" t="s">
        <v>99</v>
      </c>
      <c r="C36" s="22" t="s">
        <v>23</v>
      </c>
      <c r="D36" s="22" t="s">
        <v>100</v>
      </c>
      <c r="E36" s="23" t="s">
        <v>25</v>
      </c>
      <c r="F36" s="21">
        <v>318.64999999999998</v>
      </c>
      <c r="G36" s="24">
        <v>47.69</v>
      </c>
      <c r="H36" s="24">
        <v>59.14</v>
      </c>
      <c r="I36" s="24">
        <v>18844.96</v>
      </c>
      <c r="J36" s="25">
        <v>8.2852513319069884E-3</v>
      </c>
    </row>
    <row r="37" spans="1:10" ht="36" customHeight="1" x14ac:dyDescent="0.2">
      <c r="A37" s="20" t="s">
        <v>101</v>
      </c>
      <c r="B37" s="21" t="s">
        <v>66</v>
      </c>
      <c r="C37" s="22" t="s">
        <v>23</v>
      </c>
      <c r="D37" s="22" t="s">
        <v>67</v>
      </c>
      <c r="E37" s="23" t="s">
        <v>68</v>
      </c>
      <c r="F37" s="21">
        <v>1709</v>
      </c>
      <c r="G37" s="24">
        <v>8.07</v>
      </c>
      <c r="H37" s="24">
        <v>10</v>
      </c>
      <c r="I37" s="24">
        <v>17090</v>
      </c>
      <c r="J37" s="25">
        <v>7.5136771456288812E-3</v>
      </c>
    </row>
    <row r="38" spans="1:10" ht="36" customHeight="1" x14ac:dyDescent="0.2">
      <c r="A38" s="20" t="s">
        <v>102</v>
      </c>
      <c r="B38" s="21" t="s">
        <v>70</v>
      </c>
      <c r="C38" s="22" t="s">
        <v>23</v>
      </c>
      <c r="D38" s="22" t="s">
        <v>71</v>
      </c>
      <c r="E38" s="23" t="s">
        <v>68</v>
      </c>
      <c r="F38" s="21">
        <v>1144</v>
      </c>
      <c r="G38" s="24">
        <v>8.32</v>
      </c>
      <c r="H38" s="24">
        <v>10.31</v>
      </c>
      <c r="I38" s="24">
        <v>11794.64</v>
      </c>
      <c r="J38" s="25">
        <v>5.1855539502001302E-3</v>
      </c>
    </row>
    <row r="39" spans="1:10" ht="36" customHeight="1" x14ac:dyDescent="0.2">
      <c r="A39" s="20" t="s">
        <v>103</v>
      </c>
      <c r="B39" s="21" t="s">
        <v>94</v>
      </c>
      <c r="C39" s="22" t="s">
        <v>23</v>
      </c>
      <c r="D39" s="22" t="s">
        <v>95</v>
      </c>
      <c r="E39" s="23" t="s">
        <v>44</v>
      </c>
      <c r="F39" s="21">
        <v>36.090000000000003</v>
      </c>
      <c r="G39" s="24">
        <v>454.63</v>
      </c>
      <c r="H39" s="24">
        <v>563.83000000000004</v>
      </c>
      <c r="I39" s="24">
        <v>20348.62</v>
      </c>
      <c r="J39" s="25">
        <v>8.9463406108301214E-3</v>
      </c>
    </row>
    <row r="40" spans="1:10" ht="48" customHeight="1" x14ac:dyDescent="0.2">
      <c r="A40" s="20" t="s">
        <v>104</v>
      </c>
      <c r="B40" s="21" t="s">
        <v>105</v>
      </c>
      <c r="C40" s="22" t="s">
        <v>23</v>
      </c>
      <c r="D40" s="22" t="s">
        <v>106</v>
      </c>
      <c r="E40" s="23" t="s">
        <v>25</v>
      </c>
      <c r="F40" s="21">
        <v>65.66</v>
      </c>
      <c r="G40" s="24">
        <v>86.24</v>
      </c>
      <c r="H40" s="24">
        <v>106.95</v>
      </c>
      <c r="I40" s="24">
        <v>7022.33</v>
      </c>
      <c r="J40" s="25">
        <v>3.0873914821570544E-3</v>
      </c>
    </row>
    <row r="41" spans="1:10" ht="36" customHeight="1" x14ac:dyDescent="0.2">
      <c r="A41" s="20" t="s">
        <v>107</v>
      </c>
      <c r="B41" s="21" t="s">
        <v>108</v>
      </c>
      <c r="C41" s="22" t="s">
        <v>23</v>
      </c>
      <c r="D41" s="22" t="s">
        <v>109</v>
      </c>
      <c r="E41" s="23" t="s">
        <v>44</v>
      </c>
      <c r="F41" s="21">
        <v>196.98</v>
      </c>
      <c r="G41" s="24">
        <v>12.9</v>
      </c>
      <c r="H41" s="24">
        <v>15.99</v>
      </c>
      <c r="I41" s="24">
        <v>3149.71</v>
      </c>
      <c r="J41" s="25">
        <v>1.3847808099683291E-3</v>
      </c>
    </row>
    <row r="42" spans="1:10" ht="24" customHeight="1" x14ac:dyDescent="0.2">
      <c r="A42" s="15" t="s">
        <v>110</v>
      </c>
      <c r="B42" s="16"/>
      <c r="C42" s="16"/>
      <c r="D42" s="16" t="s">
        <v>111</v>
      </c>
      <c r="E42" s="16"/>
      <c r="F42" s="17"/>
      <c r="G42" s="16"/>
      <c r="H42" s="16"/>
      <c r="I42" s="18">
        <v>90293.63</v>
      </c>
      <c r="J42" s="19">
        <v>3.9697904278927464E-2</v>
      </c>
    </row>
    <row r="43" spans="1:10" ht="36" customHeight="1" x14ac:dyDescent="0.2">
      <c r="A43" s="20" t="s">
        <v>112</v>
      </c>
      <c r="B43" s="21" t="s">
        <v>99</v>
      </c>
      <c r="C43" s="22" t="s">
        <v>23</v>
      </c>
      <c r="D43" s="22" t="s">
        <v>100</v>
      </c>
      <c r="E43" s="23" t="s">
        <v>25</v>
      </c>
      <c r="F43" s="21">
        <v>280.17</v>
      </c>
      <c r="G43" s="24">
        <v>47.69</v>
      </c>
      <c r="H43" s="24">
        <v>59.14</v>
      </c>
      <c r="I43" s="24">
        <v>16569.25</v>
      </c>
      <c r="J43" s="25">
        <v>7.2847276211358307E-3</v>
      </c>
    </row>
    <row r="44" spans="1:10" ht="36" customHeight="1" x14ac:dyDescent="0.2">
      <c r="A44" s="20" t="s">
        <v>113</v>
      </c>
      <c r="B44" s="21" t="s">
        <v>66</v>
      </c>
      <c r="C44" s="22" t="s">
        <v>23</v>
      </c>
      <c r="D44" s="22" t="s">
        <v>67</v>
      </c>
      <c r="E44" s="23" t="s">
        <v>68</v>
      </c>
      <c r="F44" s="21">
        <v>4187</v>
      </c>
      <c r="G44" s="24">
        <v>8.07</v>
      </c>
      <c r="H44" s="24">
        <v>10</v>
      </c>
      <c r="I44" s="24">
        <v>41870</v>
      </c>
      <c r="J44" s="25">
        <v>1.840828918007497E-2</v>
      </c>
    </row>
    <row r="45" spans="1:10" ht="36" customHeight="1" x14ac:dyDescent="0.2">
      <c r="A45" s="20" t="s">
        <v>114</v>
      </c>
      <c r="B45" s="21" t="s">
        <v>115</v>
      </c>
      <c r="C45" s="22" t="s">
        <v>23</v>
      </c>
      <c r="D45" s="22" t="s">
        <v>116</v>
      </c>
      <c r="E45" s="23" t="s">
        <v>44</v>
      </c>
      <c r="F45" s="21">
        <v>50.73</v>
      </c>
      <c r="G45" s="24">
        <v>506.31</v>
      </c>
      <c r="H45" s="24">
        <v>627.91999999999996</v>
      </c>
      <c r="I45" s="24">
        <v>31854.38</v>
      </c>
      <c r="J45" s="25">
        <v>1.400488747771666E-2</v>
      </c>
    </row>
    <row r="46" spans="1:10" ht="24" customHeight="1" x14ac:dyDescent="0.2">
      <c r="A46" s="15" t="s">
        <v>117</v>
      </c>
      <c r="B46" s="16"/>
      <c r="C46" s="16"/>
      <c r="D46" s="16" t="s">
        <v>118</v>
      </c>
      <c r="E46" s="16"/>
      <c r="F46" s="17"/>
      <c r="G46" s="16"/>
      <c r="H46" s="16"/>
      <c r="I46" s="18">
        <v>139725.48000000001</v>
      </c>
      <c r="J46" s="19">
        <v>6.1430786760563218E-2</v>
      </c>
    </row>
    <row r="47" spans="1:10" ht="36" customHeight="1" x14ac:dyDescent="0.2">
      <c r="A47" s="20" t="s">
        <v>119</v>
      </c>
      <c r="B47" s="21" t="s">
        <v>89</v>
      </c>
      <c r="C47" s="22" t="s">
        <v>23</v>
      </c>
      <c r="D47" s="22" t="s">
        <v>90</v>
      </c>
      <c r="E47" s="23" t="s">
        <v>25</v>
      </c>
      <c r="F47" s="21">
        <v>285.7</v>
      </c>
      <c r="G47" s="24">
        <v>116.6</v>
      </c>
      <c r="H47" s="24">
        <v>144.6</v>
      </c>
      <c r="I47" s="24">
        <v>41312.22</v>
      </c>
      <c r="J47" s="25">
        <v>1.8163059289010672E-2</v>
      </c>
    </row>
    <row r="48" spans="1:10" ht="36" customHeight="1" x14ac:dyDescent="0.2">
      <c r="A48" s="20" t="s">
        <v>120</v>
      </c>
      <c r="B48" s="21" t="s">
        <v>66</v>
      </c>
      <c r="C48" s="22" t="s">
        <v>23</v>
      </c>
      <c r="D48" s="22" t="s">
        <v>67</v>
      </c>
      <c r="E48" s="23" t="s">
        <v>68</v>
      </c>
      <c r="F48" s="21">
        <v>5981</v>
      </c>
      <c r="G48" s="24">
        <v>8.07</v>
      </c>
      <c r="H48" s="24">
        <v>10</v>
      </c>
      <c r="I48" s="24">
        <v>59810</v>
      </c>
      <c r="J48" s="25">
        <v>2.6295671742543207E-2</v>
      </c>
    </row>
    <row r="49" spans="1:10" ht="36" customHeight="1" x14ac:dyDescent="0.2">
      <c r="A49" s="20" t="s">
        <v>121</v>
      </c>
      <c r="B49" s="21" t="s">
        <v>70</v>
      </c>
      <c r="C49" s="22" t="s">
        <v>23</v>
      </c>
      <c r="D49" s="22" t="s">
        <v>71</v>
      </c>
      <c r="E49" s="23" t="s">
        <v>68</v>
      </c>
      <c r="F49" s="21">
        <v>690</v>
      </c>
      <c r="G49" s="24">
        <v>8.32</v>
      </c>
      <c r="H49" s="24">
        <v>10.31</v>
      </c>
      <c r="I49" s="24">
        <v>7113.9</v>
      </c>
      <c r="J49" s="25">
        <v>3.1276505468864424E-3</v>
      </c>
    </row>
    <row r="50" spans="1:10" ht="36" customHeight="1" x14ac:dyDescent="0.2">
      <c r="A50" s="20" t="s">
        <v>122</v>
      </c>
      <c r="B50" s="21" t="s">
        <v>123</v>
      </c>
      <c r="C50" s="22" t="s">
        <v>23</v>
      </c>
      <c r="D50" s="22" t="s">
        <v>124</v>
      </c>
      <c r="E50" s="23" t="s">
        <v>44</v>
      </c>
      <c r="F50" s="21">
        <v>55.44</v>
      </c>
      <c r="G50" s="24">
        <v>457.99</v>
      </c>
      <c r="H50" s="24">
        <v>567.99</v>
      </c>
      <c r="I50" s="24">
        <v>31489.360000000001</v>
      </c>
      <c r="J50" s="25">
        <v>1.3844405182122895E-2</v>
      </c>
    </row>
    <row r="51" spans="1:10" ht="24" customHeight="1" x14ac:dyDescent="0.2">
      <c r="A51" s="15" t="s">
        <v>125</v>
      </c>
      <c r="B51" s="16"/>
      <c r="C51" s="16"/>
      <c r="D51" s="16" t="s">
        <v>126</v>
      </c>
      <c r="E51" s="16"/>
      <c r="F51" s="17"/>
      <c r="G51" s="16"/>
      <c r="H51" s="16"/>
      <c r="I51" s="18">
        <v>2073.4299999999998</v>
      </c>
      <c r="J51" s="19">
        <v>9.1159061463202409E-4</v>
      </c>
    </row>
    <row r="52" spans="1:10" ht="36" customHeight="1" x14ac:dyDescent="0.2">
      <c r="A52" s="20" t="s">
        <v>127</v>
      </c>
      <c r="B52" s="21" t="s">
        <v>128</v>
      </c>
      <c r="C52" s="22" t="s">
        <v>23</v>
      </c>
      <c r="D52" s="22" t="s">
        <v>129</v>
      </c>
      <c r="E52" s="23" t="s">
        <v>130</v>
      </c>
      <c r="F52" s="21">
        <v>73.5</v>
      </c>
      <c r="G52" s="24">
        <v>22.75</v>
      </c>
      <c r="H52" s="24">
        <v>28.21</v>
      </c>
      <c r="I52" s="24">
        <v>2073.4299999999998</v>
      </c>
      <c r="J52" s="25">
        <v>9.1159061463202409E-4</v>
      </c>
    </row>
    <row r="53" spans="1:10" ht="24" customHeight="1" x14ac:dyDescent="0.2">
      <c r="A53" s="15" t="s">
        <v>131</v>
      </c>
      <c r="B53" s="16"/>
      <c r="C53" s="16"/>
      <c r="D53" s="16" t="s">
        <v>132</v>
      </c>
      <c r="E53" s="16"/>
      <c r="F53" s="17"/>
      <c r="G53" s="16"/>
      <c r="H53" s="16"/>
      <c r="I53" s="18">
        <v>137631.66</v>
      </c>
      <c r="J53" s="19">
        <v>6.0510231612461364E-2</v>
      </c>
    </row>
    <row r="54" spans="1:10" ht="24" customHeight="1" x14ac:dyDescent="0.2">
      <c r="A54" s="15" t="s">
        <v>133</v>
      </c>
      <c r="B54" s="16"/>
      <c r="C54" s="16"/>
      <c r="D54" s="16" t="s">
        <v>134</v>
      </c>
      <c r="E54" s="16"/>
      <c r="F54" s="17"/>
      <c r="G54" s="16"/>
      <c r="H54" s="16"/>
      <c r="I54" s="18">
        <v>28115.22</v>
      </c>
      <c r="J54" s="19">
        <v>1.2360952952506029E-2</v>
      </c>
    </row>
    <row r="55" spans="1:10" ht="36" customHeight="1" x14ac:dyDescent="0.2">
      <c r="A55" s="20" t="s">
        <v>135</v>
      </c>
      <c r="B55" s="21" t="s">
        <v>136</v>
      </c>
      <c r="C55" s="22" t="s">
        <v>23</v>
      </c>
      <c r="D55" s="22" t="s">
        <v>137</v>
      </c>
      <c r="E55" s="23" t="s">
        <v>25</v>
      </c>
      <c r="F55" s="21">
        <v>147</v>
      </c>
      <c r="G55" s="24">
        <v>154.22</v>
      </c>
      <c r="H55" s="24">
        <v>191.26</v>
      </c>
      <c r="I55" s="24">
        <v>28115.22</v>
      </c>
      <c r="J55" s="25">
        <v>1.2360952952506029E-2</v>
      </c>
    </row>
    <row r="56" spans="1:10" ht="24" customHeight="1" x14ac:dyDescent="0.2">
      <c r="A56" s="15" t="s">
        <v>138</v>
      </c>
      <c r="B56" s="16"/>
      <c r="C56" s="16"/>
      <c r="D56" s="16" t="s">
        <v>139</v>
      </c>
      <c r="E56" s="16"/>
      <c r="F56" s="17"/>
      <c r="G56" s="16"/>
      <c r="H56" s="16"/>
      <c r="I56" s="18">
        <v>101650.04</v>
      </c>
      <c r="J56" s="19">
        <v>4.4690788905808167E-2</v>
      </c>
    </row>
    <row r="57" spans="1:10" ht="60" customHeight="1" x14ac:dyDescent="0.2">
      <c r="A57" s="20" t="s">
        <v>140</v>
      </c>
      <c r="B57" s="21" t="s">
        <v>141</v>
      </c>
      <c r="C57" s="22" t="s">
        <v>23</v>
      </c>
      <c r="D57" s="22" t="s">
        <v>142</v>
      </c>
      <c r="E57" s="23" t="s">
        <v>25</v>
      </c>
      <c r="F57" s="21">
        <v>1150.8599999999999</v>
      </c>
      <c r="G57" s="24">
        <v>69.97</v>
      </c>
      <c r="H57" s="24">
        <v>86.77</v>
      </c>
      <c r="I57" s="24">
        <v>99860.12</v>
      </c>
      <c r="J57" s="25">
        <v>4.3903844435562174E-2</v>
      </c>
    </row>
    <row r="58" spans="1:10" ht="36" customHeight="1" x14ac:dyDescent="0.2">
      <c r="A58" s="20" t="s">
        <v>143</v>
      </c>
      <c r="B58" s="21" t="s">
        <v>144</v>
      </c>
      <c r="C58" s="22" t="s">
        <v>23</v>
      </c>
      <c r="D58" s="22" t="s">
        <v>145</v>
      </c>
      <c r="E58" s="23" t="s">
        <v>130</v>
      </c>
      <c r="F58" s="21">
        <v>132</v>
      </c>
      <c r="G58" s="24">
        <v>10.94</v>
      </c>
      <c r="H58" s="24">
        <v>13.56</v>
      </c>
      <c r="I58" s="24">
        <v>1789.92</v>
      </c>
      <c r="J58" s="25">
        <v>7.8694447024599463E-4</v>
      </c>
    </row>
    <row r="59" spans="1:10" ht="24" customHeight="1" x14ac:dyDescent="0.2">
      <c r="A59" s="15" t="s">
        <v>146</v>
      </c>
      <c r="B59" s="16"/>
      <c r="C59" s="16"/>
      <c r="D59" s="16" t="s">
        <v>147</v>
      </c>
      <c r="E59" s="16"/>
      <c r="F59" s="17"/>
      <c r="G59" s="16"/>
      <c r="H59" s="16"/>
      <c r="I59" s="18">
        <v>7866.4</v>
      </c>
      <c r="J59" s="19">
        <v>3.4584897541471639E-3</v>
      </c>
    </row>
    <row r="60" spans="1:10" ht="48" customHeight="1" x14ac:dyDescent="0.2">
      <c r="A60" s="20" t="s">
        <v>148</v>
      </c>
      <c r="B60" s="21" t="s">
        <v>149</v>
      </c>
      <c r="C60" s="22" t="s">
        <v>23</v>
      </c>
      <c r="D60" s="22" t="s">
        <v>150</v>
      </c>
      <c r="E60" s="23" t="s">
        <v>25</v>
      </c>
      <c r="F60" s="21">
        <v>80</v>
      </c>
      <c r="G60" s="24">
        <v>79.290000000000006</v>
      </c>
      <c r="H60" s="24">
        <v>98.33</v>
      </c>
      <c r="I60" s="24">
        <v>7866.4</v>
      </c>
      <c r="J60" s="25">
        <v>3.4584897541471639E-3</v>
      </c>
    </row>
    <row r="61" spans="1:10" ht="24" customHeight="1" x14ac:dyDescent="0.2">
      <c r="A61" s="15" t="s">
        <v>151</v>
      </c>
      <c r="B61" s="16"/>
      <c r="C61" s="16"/>
      <c r="D61" s="16" t="s">
        <v>152</v>
      </c>
      <c r="E61" s="16"/>
      <c r="F61" s="17"/>
      <c r="G61" s="16"/>
      <c r="H61" s="16"/>
      <c r="I61" s="18">
        <v>14080.63</v>
      </c>
      <c r="J61" s="19">
        <v>6.1905972982478873E-3</v>
      </c>
    </row>
    <row r="62" spans="1:10" ht="24" customHeight="1" x14ac:dyDescent="0.2">
      <c r="A62" s="15" t="s">
        <v>153</v>
      </c>
      <c r="B62" s="16"/>
      <c r="C62" s="16"/>
      <c r="D62" s="16" t="s">
        <v>154</v>
      </c>
      <c r="E62" s="16"/>
      <c r="F62" s="17"/>
      <c r="G62" s="16"/>
      <c r="H62" s="16"/>
      <c r="I62" s="18">
        <v>11313.9</v>
      </c>
      <c r="J62" s="19">
        <v>4.9741949595044233E-3</v>
      </c>
    </row>
    <row r="63" spans="1:10" ht="36" customHeight="1" x14ac:dyDescent="0.2">
      <c r="A63" s="20" t="s">
        <v>155</v>
      </c>
      <c r="B63" s="21" t="s">
        <v>156</v>
      </c>
      <c r="C63" s="22" t="s">
        <v>23</v>
      </c>
      <c r="D63" s="22" t="s">
        <v>157</v>
      </c>
      <c r="E63" s="23" t="s">
        <v>35</v>
      </c>
      <c r="F63" s="21">
        <v>10</v>
      </c>
      <c r="G63" s="24">
        <v>252.17</v>
      </c>
      <c r="H63" s="24">
        <v>312.74</v>
      </c>
      <c r="I63" s="24">
        <v>3127.4</v>
      </c>
      <c r="J63" s="25">
        <v>1.374972141909875E-3</v>
      </c>
    </row>
    <row r="64" spans="1:10" ht="60" customHeight="1" x14ac:dyDescent="0.2">
      <c r="A64" s="20" t="s">
        <v>158</v>
      </c>
      <c r="B64" s="21" t="s">
        <v>159</v>
      </c>
      <c r="C64" s="22" t="s">
        <v>23</v>
      </c>
      <c r="D64" s="22" t="s">
        <v>160</v>
      </c>
      <c r="E64" s="23" t="s">
        <v>35</v>
      </c>
      <c r="F64" s="21">
        <v>3</v>
      </c>
      <c r="G64" s="24">
        <v>672.7</v>
      </c>
      <c r="H64" s="24">
        <v>834.28</v>
      </c>
      <c r="I64" s="24">
        <v>2502.84</v>
      </c>
      <c r="J64" s="25">
        <v>1.1003821946849496E-3</v>
      </c>
    </row>
    <row r="65" spans="1:10" ht="60" customHeight="1" x14ac:dyDescent="0.2">
      <c r="A65" s="20" t="s">
        <v>161</v>
      </c>
      <c r="B65" s="21" t="s">
        <v>162</v>
      </c>
      <c r="C65" s="22" t="s">
        <v>23</v>
      </c>
      <c r="D65" s="22" t="s">
        <v>163</v>
      </c>
      <c r="E65" s="23" t="s">
        <v>35</v>
      </c>
      <c r="F65" s="21">
        <v>2</v>
      </c>
      <c r="G65" s="24">
        <v>719.98</v>
      </c>
      <c r="H65" s="24">
        <v>892.91</v>
      </c>
      <c r="I65" s="24">
        <v>1785.82</v>
      </c>
      <c r="J65" s="25">
        <v>7.851418911765342E-4</v>
      </c>
    </row>
    <row r="66" spans="1:10" ht="36" customHeight="1" x14ac:dyDescent="0.2">
      <c r="A66" s="20" t="s">
        <v>164</v>
      </c>
      <c r="B66" s="21" t="s">
        <v>165</v>
      </c>
      <c r="C66" s="22" t="s">
        <v>23</v>
      </c>
      <c r="D66" s="22" t="s">
        <v>166</v>
      </c>
      <c r="E66" s="23" t="s">
        <v>25</v>
      </c>
      <c r="F66" s="21">
        <v>12</v>
      </c>
      <c r="G66" s="24">
        <v>261.91000000000003</v>
      </c>
      <c r="H66" s="24">
        <v>324.82</v>
      </c>
      <c r="I66" s="24">
        <v>3897.84</v>
      </c>
      <c r="J66" s="25">
        <v>1.7136987317330648E-3</v>
      </c>
    </row>
    <row r="67" spans="1:10" ht="24" customHeight="1" x14ac:dyDescent="0.2">
      <c r="A67" s="15" t="s">
        <v>167</v>
      </c>
      <c r="B67" s="16"/>
      <c r="C67" s="16"/>
      <c r="D67" s="16" t="s">
        <v>168</v>
      </c>
      <c r="E67" s="16"/>
      <c r="F67" s="17"/>
      <c r="G67" s="16"/>
      <c r="H67" s="16"/>
      <c r="I67" s="18">
        <v>1510.02</v>
      </c>
      <c r="J67" s="19">
        <v>6.6388547474795342E-4</v>
      </c>
    </row>
    <row r="68" spans="1:10" ht="36" customHeight="1" x14ac:dyDescent="0.2">
      <c r="A68" s="20" t="s">
        <v>169</v>
      </c>
      <c r="B68" s="21" t="s">
        <v>170</v>
      </c>
      <c r="C68" s="22" t="s">
        <v>23</v>
      </c>
      <c r="D68" s="22" t="s">
        <v>171</v>
      </c>
      <c r="E68" s="23" t="s">
        <v>35</v>
      </c>
      <c r="F68" s="21">
        <v>2</v>
      </c>
      <c r="G68" s="24">
        <v>244.98</v>
      </c>
      <c r="H68" s="24">
        <v>303.82</v>
      </c>
      <c r="I68" s="24">
        <v>607.64</v>
      </c>
      <c r="J68" s="25">
        <v>2.6715101116266436E-4</v>
      </c>
    </row>
    <row r="69" spans="1:10" ht="36" customHeight="1" x14ac:dyDescent="0.2">
      <c r="A69" s="20" t="s">
        <v>172</v>
      </c>
      <c r="B69" s="21" t="s">
        <v>173</v>
      </c>
      <c r="C69" s="22" t="s">
        <v>23</v>
      </c>
      <c r="D69" s="22" t="s">
        <v>174</v>
      </c>
      <c r="E69" s="23" t="s">
        <v>35</v>
      </c>
      <c r="F69" s="21">
        <v>2</v>
      </c>
      <c r="G69" s="24">
        <v>236.52</v>
      </c>
      <c r="H69" s="24">
        <v>293.33</v>
      </c>
      <c r="I69" s="24">
        <v>586.66</v>
      </c>
      <c r="J69" s="25">
        <v>2.5792708216820597E-4</v>
      </c>
    </row>
    <row r="70" spans="1:10" ht="24" customHeight="1" x14ac:dyDescent="0.2">
      <c r="A70" s="20" t="s">
        <v>175</v>
      </c>
      <c r="B70" s="21" t="s">
        <v>176</v>
      </c>
      <c r="C70" s="22" t="s">
        <v>23</v>
      </c>
      <c r="D70" s="22" t="s">
        <v>177</v>
      </c>
      <c r="E70" s="23" t="s">
        <v>35</v>
      </c>
      <c r="F70" s="21">
        <v>6</v>
      </c>
      <c r="G70" s="24">
        <v>42.43</v>
      </c>
      <c r="H70" s="24">
        <v>52.62</v>
      </c>
      <c r="I70" s="24">
        <v>315.72000000000003</v>
      </c>
      <c r="J70" s="25">
        <v>1.3880738141708313E-4</v>
      </c>
    </row>
    <row r="71" spans="1:10" ht="24" customHeight="1" x14ac:dyDescent="0.2">
      <c r="A71" s="15" t="s">
        <v>178</v>
      </c>
      <c r="B71" s="16"/>
      <c r="C71" s="16"/>
      <c r="D71" s="16" t="s">
        <v>179</v>
      </c>
      <c r="E71" s="16"/>
      <c r="F71" s="17"/>
      <c r="G71" s="16"/>
      <c r="H71" s="16"/>
      <c r="I71" s="18">
        <v>1256.71</v>
      </c>
      <c r="J71" s="19">
        <v>5.525168639955103E-4</v>
      </c>
    </row>
    <row r="72" spans="1:10" ht="24" customHeight="1" x14ac:dyDescent="0.2">
      <c r="A72" s="20" t="s">
        <v>180</v>
      </c>
      <c r="B72" s="21" t="s">
        <v>181</v>
      </c>
      <c r="C72" s="22" t="s">
        <v>23</v>
      </c>
      <c r="D72" s="22" t="s">
        <v>182</v>
      </c>
      <c r="E72" s="23" t="s">
        <v>25</v>
      </c>
      <c r="F72" s="21">
        <v>0.8</v>
      </c>
      <c r="G72" s="24">
        <v>275.2</v>
      </c>
      <c r="H72" s="24">
        <v>341.3</v>
      </c>
      <c r="I72" s="24">
        <v>273.04000000000002</v>
      </c>
      <c r="J72" s="25">
        <v>1.2004297295743181E-4</v>
      </c>
    </row>
    <row r="73" spans="1:10" ht="24" customHeight="1" x14ac:dyDescent="0.2">
      <c r="A73" s="20" t="s">
        <v>183</v>
      </c>
      <c r="B73" s="21" t="s">
        <v>184</v>
      </c>
      <c r="C73" s="22" t="s">
        <v>23</v>
      </c>
      <c r="D73" s="22" t="s">
        <v>185</v>
      </c>
      <c r="E73" s="23" t="s">
        <v>25</v>
      </c>
      <c r="F73" s="21">
        <v>2.08</v>
      </c>
      <c r="G73" s="24">
        <v>381.33</v>
      </c>
      <c r="H73" s="24">
        <v>472.92</v>
      </c>
      <c r="I73" s="24">
        <v>983.67</v>
      </c>
      <c r="J73" s="25">
        <v>4.324738910380785E-4</v>
      </c>
    </row>
    <row r="74" spans="1:10" ht="24" customHeight="1" x14ac:dyDescent="0.2">
      <c r="A74" s="15" t="s">
        <v>186</v>
      </c>
      <c r="B74" s="16"/>
      <c r="C74" s="16"/>
      <c r="D74" s="16" t="s">
        <v>187</v>
      </c>
      <c r="E74" s="16"/>
      <c r="F74" s="17"/>
      <c r="G74" s="16"/>
      <c r="H74" s="16"/>
      <c r="I74" s="18">
        <v>556467.34</v>
      </c>
      <c r="J74" s="19">
        <v>0.24465277559080728</v>
      </c>
    </row>
    <row r="75" spans="1:10" ht="36" customHeight="1" x14ac:dyDescent="0.2">
      <c r="A75" s="20" t="s">
        <v>188</v>
      </c>
      <c r="B75" s="21" t="s">
        <v>189</v>
      </c>
      <c r="C75" s="22" t="s">
        <v>23</v>
      </c>
      <c r="D75" s="22" t="s">
        <v>190</v>
      </c>
      <c r="E75" s="23" t="s">
        <v>25</v>
      </c>
      <c r="F75" s="21">
        <v>1504.81</v>
      </c>
      <c r="G75" s="24">
        <v>200.77</v>
      </c>
      <c r="H75" s="24">
        <v>248.99</v>
      </c>
      <c r="I75" s="24">
        <v>374682.64</v>
      </c>
      <c r="J75" s="25">
        <v>0.16473050842784634</v>
      </c>
    </row>
    <row r="76" spans="1:10" ht="48" customHeight="1" x14ac:dyDescent="0.2">
      <c r="A76" s="20" t="s">
        <v>191</v>
      </c>
      <c r="B76" s="21" t="s">
        <v>192</v>
      </c>
      <c r="C76" s="22" t="s">
        <v>23</v>
      </c>
      <c r="D76" s="22" t="s">
        <v>193</v>
      </c>
      <c r="E76" s="23" t="s">
        <v>68</v>
      </c>
      <c r="F76" s="21">
        <v>17822.03</v>
      </c>
      <c r="G76" s="24">
        <v>8.23</v>
      </c>
      <c r="H76" s="24">
        <v>10.199999999999999</v>
      </c>
      <c r="I76" s="24">
        <v>181784.7</v>
      </c>
      <c r="J76" s="25">
        <v>7.9922267162960942E-2</v>
      </c>
    </row>
    <row r="77" spans="1:10" ht="24" customHeight="1" x14ac:dyDescent="0.2">
      <c r="A77" s="15" t="s">
        <v>194</v>
      </c>
      <c r="B77" s="16"/>
      <c r="C77" s="16"/>
      <c r="D77" s="16" t="s">
        <v>195</v>
      </c>
      <c r="E77" s="16"/>
      <c r="F77" s="17"/>
      <c r="G77" s="16"/>
      <c r="H77" s="16"/>
      <c r="I77" s="18">
        <v>9558.06</v>
      </c>
      <c r="J77" s="19">
        <v>4.2022338782065297E-3</v>
      </c>
    </row>
    <row r="78" spans="1:10" ht="24" customHeight="1" x14ac:dyDescent="0.2">
      <c r="A78" s="20" t="s">
        <v>196</v>
      </c>
      <c r="B78" s="21" t="s">
        <v>197</v>
      </c>
      <c r="C78" s="22" t="s">
        <v>23</v>
      </c>
      <c r="D78" s="22" t="s">
        <v>198</v>
      </c>
      <c r="E78" s="23" t="s">
        <v>25</v>
      </c>
      <c r="F78" s="21">
        <v>379.63</v>
      </c>
      <c r="G78" s="24">
        <v>9.92</v>
      </c>
      <c r="H78" s="24">
        <v>12.3</v>
      </c>
      <c r="I78" s="24">
        <v>4669.4399999999996</v>
      </c>
      <c r="J78" s="25">
        <v>2.0529353195368827E-3</v>
      </c>
    </row>
    <row r="79" spans="1:10" ht="24" customHeight="1" x14ac:dyDescent="0.2">
      <c r="A79" s="20" t="s">
        <v>199</v>
      </c>
      <c r="B79" s="21" t="s">
        <v>200</v>
      </c>
      <c r="C79" s="22" t="s">
        <v>23</v>
      </c>
      <c r="D79" s="22" t="s">
        <v>201</v>
      </c>
      <c r="E79" s="23" t="s">
        <v>25</v>
      </c>
      <c r="F79" s="21">
        <v>823</v>
      </c>
      <c r="G79" s="24">
        <v>4.79</v>
      </c>
      <c r="H79" s="24">
        <v>5.94</v>
      </c>
      <c r="I79" s="24">
        <v>4888.62</v>
      </c>
      <c r="J79" s="25">
        <v>2.1492985586696466E-3</v>
      </c>
    </row>
    <row r="80" spans="1:10" ht="24" customHeight="1" x14ac:dyDescent="0.2">
      <c r="A80" s="15" t="s">
        <v>202</v>
      </c>
      <c r="B80" s="16"/>
      <c r="C80" s="16"/>
      <c r="D80" s="16" t="s">
        <v>203</v>
      </c>
      <c r="E80" s="16"/>
      <c r="F80" s="17"/>
      <c r="G80" s="16"/>
      <c r="H80" s="16"/>
      <c r="I80" s="18">
        <v>211227.24</v>
      </c>
      <c r="J80" s="19">
        <v>9.2866780908266042E-2</v>
      </c>
    </row>
    <row r="81" spans="1:10" ht="48" customHeight="1" x14ac:dyDescent="0.2">
      <c r="A81" s="20" t="s">
        <v>204</v>
      </c>
      <c r="B81" s="21" t="s">
        <v>205</v>
      </c>
      <c r="C81" s="22" t="s">
        <v>23</v>
      </c>
      <c r="D81" s="22" t="s">
        <v>206</v>
      </c>
      <c r="E81" s="23" t="s">
        <v>25</v>
      </c>
      <c r="F81" s="21">
        <v>2301.7199999999998</v>
      </c>
      <c r="G81" s="24">
        <v>7.33</v>
      </c>
      <c r="H81" s="24">
        <v>9.09</v>
      </c>
      <c r="I81" s="24">
        <v>20922.63</v>
      </c>
      <c r="J81" s="25">
        <v>9.1987060770888935E-3</v>
      </c>
    </row>
    <row r="82" spans="1:10" ht="48" customHeight="1" x14ac:dyDescent="0.2">
      <c r="A82" s="20" t="s">
        <v>207</v>
      </c>
      <c r="B82" s="21" t="s">
        <v>208</v>
      </c>
      <c r="C82" s="22" t="s">
        <v>23</v>
      </c>
      <c r="D82" s="22" t="s">
        <v>209</v>
      </c>
      <c r="E82" s="23" t="s">
        <v>25</v>
      </c>
      <c r="F82" s="21">
        <v>72</v>
      </c>
      <c r="G82" s="24">
        <v>4.13</v>
      </c>
      <c r="H82" s="24">
        <v>5.12</v>
      </c>
      <c r="I82" s="24">
        <v>368.64</v>
      </c>
      <c r="J82" s="25">
        <v>1.6207384101606968E-4</v>
      </c>
    </row>
    <row r="83" spans="1:10" ht="60" customHeight="1" x14ac:dyDescent="0.2">
      <c r="A83" s="20" t="s">
        <v>210</v>
      </c>
      <c r="B83" s="21" t="s">
        <v>211</v>
      </c>
      <c r="C83" s="22" t="s">
        <v>23</v>
      </c>
      <c r="D83" s="22" t="s">
        <v>212</v>
      </c>
      <c r="E83" s="23" t="s">
        <v>25</v>
      </c>
      <c r="F83" s="21">
        <v>2301.7199999999998</v>
      </c>
      <c r="G83" s="24">
        <v>32.29</v>
      </c>
      <c r="H83" s="24">
        <v>40.04</v>
      </c>
      <c r="I83" s="24">
        <v>92160.86</v>
      </c>
      <c r="J83" s="25">
        <v>4.0518838355968576E-2</v>
      </c>
    </row>
    <row r="84" spans="1:10" ht="24" customHeight="1" x14ac:dyDescent="0.2">
      <c r="A84" s="20" t="s">
        <v>213</v>
      </c>
      <c r="B84" s="21" t="s">
        <v>214</v>
      </c>
      <c r="C84" s="22" t="s">
        <v>23</v>
      </c>
      <c r="D84" s="22" t="s">
        <v>215</v>
      </c>
      <c r="E84" s="23" t="s">
        <v>25</v>
      </c>
      <c r="F84" s="21">
        <v>2301.7199999999998</v>
      </c>
      <c r="G84" s="24">
        <v>23.43</v>
      </c>
      <c r="H84" s="24">
        <v>29.05</v>
      </c>
      <c r="I84" s="24">
        <v>66864.960000000006</v>
      </c>
      <c r="J84" s="25">
        <v>2.9397409116172578E-2</v>
      </c>
    </row>
    <row r="85" spans="1:10" ht="60" customHeight="1" x14ac:dyDescent="0.2">
      <c r="A85" s="20" t="s">
        <v>216</v>
      </c>
      <c r="B85" s="21" t="s">
        <v>217</v>
      </c>
      <c r="C85" s="22" t="s">
        <v>23</v>
      </c>
      <c r="D85" s="22" t="s">
        <v>218</v>
      </c>
      <c r="E85" s="23" t="s">
        <v>25</v>
      </c>
      <c r="F85" s="21">
        <v>276.7</v>
      </c>
      <c r="G85" s="24">
        <v>29.19</v>
      </c>
      <c r="H85" s="24">
        <v>36.200000000000003</v>
      </c>
      <c r="I85" s="24">
        <v>10016.540000000001</v>
      </c>
      <c r="J85" s="25">
        <v>4.4038061835153606E-3</v>
      </c>
    </row>
    <row r="86" spans="1:10" ht="48" customHeight="1" x14ac:dyDescent="0.2">
      <c r="A86" s="20" t="s">
        <v>219</v>
      </c>
      <c r="B86" s="21" t="s">
        <v>220</v>
      </c>
      <c r="C86" s="22" t="s">
        <v>23</v>
      </c>
      <c r="D86" s="22" t="s">
        <v>221</v>
      </c>
      <c r="E86" s="23" t="s">
        <v>25</v>
      </c>
      <c r="F86" s="21">
        <v>276.7</v>
      </c>
      <c r="G86" s="24">
        <v>60.89</v>
      </c>
      <c r="H86" s="24">
        <v>75.510000000000005</v>
      </c>
      <c r="I86" s="24">
        <v>20893.61</v>
      </c>
      <c r="J86" s="25">
        <v>9.185947334504568E-3</v>
      </c>
    </row>
    <row r="87" spans="1:10" ht="24" customHeight="1" x14ac:dyDescent="0.2">
      <c r="A87" s="15" t="s">
        <v>222</v>
      </c>
      <c r="B87" s="16"/>
      <c r="C87" s="16"/>
      <c r="D87" s="16" t="s">
        <v>223</v>
      </c>
      <c r="E87" s="16"/>
      <c r="F87" s="17"/>
      <c r="G87" s="16"/>
      <c r="H87" s="16"/>
      <c r="I87" s="18">
        <v>249299.06</v>
      </c>
      <c r="J87" s="19">
        <v>0.10960518721759878</v>
      </c>
    </row>
    <row r="88" spans="1:10" ht="24" customHeight="1" x14ac:dyDescent="0.2">
      <c r="A88" s="15" t="s">
        <v>224</v>
      </c>
      <c r="B88" s="16"/>
      <c r="C88" s="16"/>
      <c r="D88" s="16" t="s">
        <v>225</v>
      </c>
      <c r="E88" s="16"/>
      <c r="F88" s="17"/>
      <c r="G88" s="16"/>
      <c r="H88" s="16"/>
      <c r="I88" s="18">
        <v>131438.82</v>
      </c>
      <c r="J88" s="19">
        <v>5.7787528255262045E-2</v>
      </c>
    </row>
    <row r="89" spans="1:10" ht="24" customHeight="1" x14ac:dyDescent="0.2">
      <c r="A89" s="20" t="s">
        <v>226</v>
      </c>
      <c r="B89" s="21" t="s">
        <v>227</v>
      </c>
      <c r="C89" s="22" t="s">
        <v>53</v>
      </c>
      <c r="D89" s="22" t="s">
        <v>228</v>
      </c>
      <c r="E89" s="23" t="s">
        <v>25</v>
      </c>
      <c r="F89" s="21">
        <v>303.14</v>
      </c>
      <c r="G89" s="24">
        <v>48.17</v>
      </c>
      <c r="H89" s="24">
        <v>59.74</v>
      </c>
      <c r="I89" s="24">
        <v>18109.580000000002</v>
      </c>
      <c r="J89" s="25">
        <v>7.961938991394843E-3</v>
      </c>
    </row>
    <row r="90" spans="1:10" ht="48" customHeight="1" x14ac:dyDescent="0.2">
      <c r="A90" s="20" t="s">
        <v>229</v>
      </c>
      <c r="B90" s="21" t="s">
        <v>230</v>
      </c>
      <c r="C90" s="22" t="s">
        <v>23</v>
      </c>
      <c r="D90" s="22" t="s">
        <v>231</v>
      </c>
      <c r="E90" s="23" t="s">
        <v>25</v>
      </c>
      <c r="F90" s="21">
        <v>303.14</v>
      </c>
      <c r="G90" s="24">
        <v>30.42</v>
      </c>
      <c r="H90" s="24">
        <v>37.72</v>
      </c>
      <c r="I90" s="24">
        <v>11434.44</v>
      </c>
      <c r="J90" s="25">
        <v>5.0271907841465601E-3</v>
      </c>
    </row>
    <row r="91" spans="1:10" ht="36" customHeight="1" x14ac:dyDescent="0.2">
      <c r="A91" s="20" t="s">
        <v>232</v>
      </c>
      <c r="B91" s="21" t="s">
        <v>233</v>
      </c>
      <c r="C91" s="22" t="s">
        <v>23</v>
      </c>
      <c r="D91" s="22" t="s">
        <v>234</v>
      </c>
      <c r="E91" s="23" t="s">
        <v>25</v>
      </c>
      <c r="F91" s="21">
        <v>823</v>
      </c>
      <c r="G91" s="24">
        <v>85.29</v>
      </c>
      <c r="H91" s="24">
        <v>105.77</v>
      </c>
      <c r="I91" s="24">
        <v>87048.71</v>
      </c>
      <c r="J91" s="25">
        <v>3.827126406573881E-2</v>
      </c>
    </row>
    <row r="92" spans="1:10" ht="24" customHeight="1" x14ac:dyDescent="0.2">
      <c r="A92" s="20" t="s">
        <v>235</v>
      </c>
      <c r="B92" s="21" t="s">
        <v>236</v>
      </c>
      <c r="C92" s="22" t="s">
        <v>237</v>
      </c>
      <c r="D92" s="22" t="s">
        <v>238</v>
      </c>
      <c r="E92" s="23" t="s">
        <v>130</v>
      </c>
      <c r="F92" s="21">
        <v>522</v>
      </c>
      <c r="G92" s="24">
        <v>8.19</v>
      </c>
      <c r="H92" s="24">
        <v>10.15</v>
      </c>
      <c r="I92" s="24">
        <v>5298.3</v>
      </c>
      <c r="J92" s="25">
        <v>2.3294157765175834E-3</v>
      </c>
    </row>
    <row r="93" spans="1:10" ht="24" customHeight="1" x14ac:dyDescent="0.2">
      <c r="A93" s="20" t="s">
        <v>239</v>
      </c>
      <c r="B93" s="21" t="s">
        <v>240</v>
      </c>
      <c r="C93" s="22" t="s">
        <v>53</v>
      </c>
      <c r="D93" s="22" t="s">
        <v>241</v>
      </c>
      <c r="E93" s="23" t="s">
        <v>44</v>
      </c>
      <c r="F93" s="21">
        <v>8.6199999999999992</v>
      </c>
      <c r="G93" s="24">
        <v>588.36</v>
      </c>
      <c r="H93" s="24">
        <v>729.68</v>
      </c>
      <c r="I93" s="24">
        <v>6289.84</v>
      </c>
      <c r="J93" s="25">
        <v>2.7653497400621629E-3</v>
      </c>
    </row>
    <row r="94" spans="1:10" ht="36" customHeight="1" x14ac:dyDescent="0.2">
      <c r="A94" s="20" t="s">
        <v>242</v>
      </c>
      <c r="B94" s="21" t="s">
        <v>243</v>
      </c>
      <c r="C94" s="22" t="s">
        <v>23</v>
      </c>
      <c r="D94" s="22" t="s">
        <v>244</v>
      </c>
      <c r="E94" s="23" t="s">
        <v>25</v>
      </c>
      <c r="F94" s="21">
        <v>57.61</v>
      </c>
      <c r="G94" s="24">
        <v>42.76</v>
      </c>
      <c r="H94" s="24">
        <v>53.03</v>
      </c>
      <c r="I94" s="24">
        <v>3055.05</v>
      </c>
      <c r="J94" s="25">
        <v>1.3431632161353725E-3</v>
      </c>
    </row>
    <row r="95" spans="1:10" ht="24" customHeight="1" x14ac:dyDescent="0.2">
      <c r="A95" s="20" t="s">
        <v>245</v>
      </c>
      <c r="B95" s="21" t="s">
        <v>246</v>
      </c>
      <c r="C95" s="22" t="s">
        <v>23</v>
      </c>
      <c r="D95" s="22" t="s">
        <v>247</v>
      </c>
      <c r="E95" s="23" t="s">
        <v>130</v>
      </c>
      <c r="F95" s="21">
        <v>2.7</v>
      </c>
      <c r="G95" s="24">
        <v>60.6</v>
      </c>
      <c r="H95" s="24">
        <v>75.150000000000006</v>
      </c>
      <c r="I95" s="24">
        <v>202.9</v>
      </c>
      <c r="J95" s="25">
        <v>8.9205681266711525E-5</v>
      </c>
    </row>
    <row r="96" spans="1:10" ht="24" customHeight="1" x14ac:dyDescent="0.2">
      <c r="A96" s="15" t="s">
        <v>248</v>
      </c>
      <c r="B96" s="16"/>
      <c r="C96" s="16"/>
      <c r="D96" s="16" t="s">
        <v>249</v>
      </c>
      <c r="E96" s="16"/>
      <c r="F96" s="17"/>
      <c r="G96" s="16"/>
      <c r="H96" s="16"/>
      <c r="I96" s="18">
        <v>117860.24</v>
      </c>
      <c r="J96" s="19">
        <v>5.1817658962336741E-2</v>
      </c>
    </row>
    <row r="97" spans="1:10" ht="48" customHeight="1" x14ac:dyDescent="0.2">
      <c r="A97" s="20" t="s">
        <v>250</v>
      </c>
      <c r="B97" s="21" t="s">
        <v>251</v>
      </c>
      <c r="C97" s="22" t="s">
        <v>23</v>
      </c>
      <c r="D97" s="22" t="s">
        <v>252</v>
      </c>
      <c r="E97" s="23" t="s">
        <v>25</v>
      </c>
      <c r="F97" s="21">
        <v>1223.1199999999999</v>
      </c>
      <c r="G97" s="24">
        <v>67.63</v>
      </c>
      <c r="H97" s="24">
        <v>83.87</v>
      </c>
      <c r="I97" s="24">
        <v>102583.07</v>
      </c>
      <c r="J97" s="25">
        <v>4.5100998747071255E-2</v>
      </c>
    </row>
    <row r="98" spans="1:10" ht="24" customHeight="1" x14ac:dyDescent="0.2">
      <c r="A98" s="20" t="s">
        <v>253</v>
      </c>
      <c r="B98" s="21" t="s">
        <v>254</v>
      </c>
      <c r="C98" s="22" t="s">
        <v>23</v>
      </c>
      <c r="D98" s="22" t="s">
        <v>255</v>
      </c>
      <c r="E98" s="23" t="s">
        <v>44</v>
      </c>
      <c r="F98" s="21">
        <v>5.28</v>
      </c>
      <c r="G98" s="24">
        <v>305.83</v>
      </c>
      <c r="H98" s="24">
        <v>379.29</v>
      </c>
      <c r="I98" s="24">
        <v>2002.65</v>
      </c>
      <c r="J98" s="25">
        <v>8.8047194474509538E-4</v>
      </c>
    </row>
    <row r="99" spans="1:10" ht="24" customHeight="1" x14ac:dyDescent="0.2">
      <c r="A99" s="20" t="s">
        <v>256</v>
      </c>
      <c r="B99" s="21" t="s">
        <v>257</v>
      </c>
      <c r="C99" s="22" t="s">
        <v>23</v>
      </c>
      <c r="D99" s="22" t="s">
        <v>258</v>
      </c>
      <c r="E99" s="23" t="s">
        <v>130</v>
      </c>
      <c r="F99" s="21">
        <v>84</v>
      </c>
      <c r="G99" s="24">
        <v>127.43</v>
      </c>
      <c r="H99" s="24">
        <v>158.03</v>
      </c>
      <c r="I99" s="24">
        <v>13274.52</v>
      </c>
      <c r="J99" s="25">
        <v>5.8361882705203916E-3</v>
      </c>
    </row>
    <row r="100" spans="1:10" ht="24" customHeight="1" x14ac:dyDescent="0.2">
      <c r="A100" s="15" t="s">
        <v>259</v>
      </c>
      <c r="B100" s="16"/>
      <c r="C100" s="16"/>
      <c r="D100" s="16" t="s">
        <v>260</v>
      </c>
      <c r="E100" s="16"/>
      <c r="F100" s="17"/>
      <c r="G100" s="16"/>
      <c r="H100" s="16"/>
      <c r="I100" s="18">
        <v>239703.17</v>
      </c>
      <c r="J100" s="19">
        <v>0.10538632125007574</v>
      </c>
    </row>
    <row r="101" spans="1:10" ht="24" customHeight="1" x14ac:dyDescent="0.2">
      <c r="A101" s="20" t="s">
        <v>261</v>
      </c>
      <c r="B101" s="21" t="s">
        <v>262</v>
      </c>
      <c r="C101" s="22" t="s">
        <v>23</v>
      </c>
      <c r="D101" s="22" t="s">
        <v>263</v>
      </c>
      <c r="E101" s="23" t="s">
        <v>25</v>
      </c>
      <c r="F101" s="21">
        <v>2301.7199999999998</v>
      </c>
      <c r="G101" s="24">
        <v>1.97</v>
      </c>
      <c r="H101" s="24">
        <v>2.44</v>
      </c>
      <c r="I101" s="24">
        <v>5616.19</v>
      </c>
      <c r="J101" s="25">
        <v>2.4691772058811857E-3</v>
      </c>
    </row>
    <row r="102" spans="1:10" ht="24" customHeight="1" x14ac:dyDescent="0.2">
      <c r="A102" s="20" t="s">
        <v>264</v>
      </c>
      <c r="B102" s="21" t="s">
        <v>265</v>
      </c>
      <c r="C102" s="22" t="s">
        <v>53</v>
      </c>
      <c r="D102" s="22" t="s">
        <v>266</v>
      </c>
      <c r="E102" s="23" t="s">
        <v>25</v>
      </c>
      <c r="F102" s="21">
        <v>2301.7199999999998</v>
      </c>
      <c r="G102" s="24">
        <v>10.14</v>
      </c>
      <c r="H102" s="24">
        <v>12.57</v>
      </c>
      <c r="I102" s="24">
        <v>28932.62</v>
      </c>
      <c r="J102" s="25">
        <v>1.2720325667476015E-2</v>
      </c>
    </row>
    <row r="103" spans="1:10" ht="24" customHeight="1" x14ac:dyDescent="0.2">
      <c r="A103" s="20" t="s">
        <v>267</v>
      </c>
      <c r="B103" s="21" t="s">
        <v>268</v>
      </c>
      <c r="C103" s="22" t="s">
        <v>23</v>
      </c>
      <c r="D103" s="22" t="s">
        <v>269</v>
      </c>
      <c r="E103" s="23" t="s">
        <v>25</v>
      </c>
      <c r="F103" s="21">
        <v>2301.7199999999998</v>
      </c>
      <c r="G103" s="24">
        <v>11.4</v>
      </c>
      <c r="H103" s="24">
        <v>14.13</v>
      </c>
      <c r="I103" s="24">
        <v>32523.3</v>
      </c>
      <c r="J103" s="25">
        <v>1.4298980451166284E-2</v>
      </c>
    </row>
    <row r="104" spans="1:10" ht="24" customHeight="1" x14ac:dyDescent="0.2">
      <c r="A104" s="20" t="s">
        <v>270</v>
      </c>
      <c r="B104" s="21" t="s">
        <v>271</v>
      </c>
      <c r="C104" s="22" t="s">
        <v>23</v>
      </c>
      <c r="D104" s="22" t="s">
        <v>272</v>
      </c>
      <c r="E104" s="23" t="s">
        <v>25</v>
      </c>
      <c r="F104" s="21">
        <v>72</v>
      </c>
      <c r="G104" s="24">
        <v>2.33</v>
      </c>
      <c r="H104" s="24">
        <v>2.88</v>
      </c>
      <c r="I104" s="24">
        <v>207.36</v>
      </c>
      <c r="J104" s="25">
        <v>9.1166535571539199E-5</v>
      </c>
    </row>
    <row r="105" spans="1:10" ht="24" customHeight="1" x14ac:dyDescent="0.2">
      <c r="A105" s="20" t="s">
        <v>273</v>
      </c>
      <c r="B105" s="21" t="s">
        <v>274</v>
      </c>
      <c r="C105" s="22" t="s">
        <v>23</v>
      </c>
      <c r="D105" s="22" t="s">
        <v>275</v>
      </c>
      <c r="E105" s="23" t="s">
        <v>25</v>
      </c>
      <c r="F105" s="21">
        <v>72</v>
      </c>
      <c r="G105" s="24">
        <v>13.04</v>
      </c>
      <c r="H105" s="24">
        <v>16.170000000000002</v>
      </c>
      <c r="I105" s="24">
        <v>1164.24</v>
      </c>
      <c r="J105" s="25">
        <v>5.1186211117770449E-4</v>
      </c>
    </row>
    <row r="106" spans="1:10" ht="24" customHeight="1" x14ac:dyDescent="0.2">
      <c r="A106" s="20" t="s">
        <v>276</v>
      </c>
      <c r="B106" s="21" t="s">
        <v>277</v>
      </c>
      <c r="C106" s="22" t="s">
        <v>23</v>
      </c>
      <c r="D106" s="22" t="s">
        <v>278</v>
      </c>
      <c r="E106" s="23" t="s">
        <v>25</v>
      </c>
      <c r="F106" s="21">
        <v>823</v>
      </c>
      <c r="G106" s="24">
        <v>41.45</v>
      </c>
      <c r="H106" s="24">
        <v>51.4</v>
      </c>
      <c r="I106" s="24">
        <v>42302.2</v>
      </c>
      <c r="J106" s="25">
        <v>1.8598307393201993E-2</v>
      </c>
    </row>
    <row r="107" spans="1:10" ht="24" customHeight="1" x14ac:dyDescent="0.2">
      <c r="A107" s="20" t="s">
        <v>279</v>
      </c>
      <c r="B107" s="21" t="s">
        <v>280</v>
      </c>
      <c r="C107" s="22" t="s">
        <v>23</v>
      </c>
      <c r="D107" s="22" t="s">
        <v>281</v>
      </c>
      <c r="E107" s="23" t="s">
        <v>130</v>
      </c>
      <c r="F107" s="21">
        <v>275.60000000000002</v>
      </c>
      <c r="G107" s="24">
        <v>11.26</v>
      </c>
      <c r="H107" s="24">
        <v>13.96</v>
      </c>
      <c r="I107" s="24">
        <v>3847.37</v>
      </c>
      <c r="J107" s="25">
        <v>1.6915094230414388E-3</v>
      </c>
    </row>
    <row r="108" spans="1:10" ht="48" customHeight="1" x14ac:dyDescent="0.2">
      <c r="A108" s="20" t="s">
        <v>282</v>
      </c>
      <c r="B108" s="21" t="s">
        <v>283</v>
      </c>
      <c r="C108" s="22" t="s">
        <v>23</v>
      </c>
      <c r="D108" s="22" t="s">
        <v>284</v>
      </c>
      <c r="E108" s="23" t="s">
        <v>25</v>
      </c>
      <c r="F108" s="21">
        <v>1504.81</v>
      </c>
      <c r="G108" s="24">
        <v>17.899999999999999</v>
      </c>
      <c r="H108" s="24">
        <v>22.19</v>
      </c>
      <c r="I108" s="24">
        <v>33391.730000000003</v>
      </c>
      <c r="J108" s="25">
        <v>1.4680788680749578E-2</v>
      </c>
    </row>
    <row r="109" spans="1:10" ht="48" customHeight="1" x14ac:dyDescent="0.2">
      <c r="A109" s="20" t="s">
        <v>285</v>
      </c>
      <c r="B109" s="21" t="s">
        <v>286</v>
      </c>
      <c r="C109" s="22" t="s">
        <v>23</v>
      </c>
      <c r="D109" s="22" t="s">
        <v>287</v>
      </c>
      <c r="E109" s="23" t="s">
        <v>25</v>
      </c>
      <c r="F109" s="21">
        <v>1504.81</v>
      </c>
      <c r="G109" s="24">
        <v>34.03</v>
      </c>
      <c r="H109" s="24">
        <v>42.2</v>
      </c>
      <c r="I109" s="24">
        <v>63502.98</v>
      </c>
      <c r="J109" s="25">
        <v>2.7919303072283672E-2</v>
      </c>
    </row>
    <row r="110" spans="1:10" ht="36" customHeight="1" x14ac:dyDescent="0.2">
      <c r="A110" s="20" t="s">
        <v>288</v>
      </c>
      <c r="B110" s="21" t="s">
        <v>289</v>
      </c>
      <c r="C110" s="22" t="s">
        <v>23</v>
      </c>
      <c r="D110" s="22" t="s">
        <v>290</v>
      </c>
      <c r="E110" s="23" t="s">
        <v>25</v>
      </c>
      <c r="F110" s="21">
        <v>1504.81</v>
      </c>
      <c r="G110" s="24">
        <v>15.12</v>
      </c>
      <c r="H110" s="24">
        <v>18.75</v>
      </c>
      <c r="I110" s="24">
        <v>28215.18</v>
      </c>
      <c r="J110" s="25">
        <v>1.2404900709526337E-2</v>
      </c>
    </row>
    <row r="111" spans="1:10" ht="24" customHeight="1" x14ac:dyDescent="0.2">
      <c r="A111" s="15" t="s">
        <v>291</v>
      </c>
      <c r="B111" s="16"/>
      <c r="C111" s="16"/>
      <c r="D111" s="16" t="s">
        <v>292</v>
      </c>
      <c r="E111" s="16"/>
      <c r="F111" s="17"/>
      <c r="G111" s="16"/>
      <c r="H111" s="16"/>
      <c r="I111" s="18">
        <v>17132.39</v>
      </c>
      <c r="J111" s="19">
        <v>7.5323140545933759E-3</v>
      </c>
    </row>
    <row r="112" spans="1:10" ht="48" customHeight="1" x14ac:dyDescent="0.2">
      <c r="A112" s="20" t="s">
        <v>293</v>
      </c>
      <c r="B112" s="21" t="s">
        <v>294</v>
      </c>
      <c r="C112" s="22" t="s">
        <v>23</v>
      </c>
      <c r="D112" s="22" t="s">
        <v>295</v>
      </c>
      <c r="E112" s="23" t="s">
        <v>35</v>
      </c>
      <c r="F112" s="21">
        <v>24</v>
      </c>
      <c r="G112" s="24">
        <v>116.49</v>
      </c>
      <c r="H112" s="24">
        <v>144.47</v>
      </c>
      <c r="I112" s="24">
        <v>3467.28</v>
      </c>
      <c r="J112" s="25">
        <v>1.5244015502338273E-3</v>
      </c>
    </row>
    <row r="113" spans="1:10" ht="24" customHeight="1" x14ac:dyDescent="0.2">
      <c r="A113" s="20" t="s">
        <v>296</v>
      </c>
      <c r="B113" s="21" t="s">
        <v>297</v>
      </c>
      <c r="C113" s="22" t="s">
        <v>53</v>
      </c>
      <c r="D113" s="22" t="s">
        <v>298</v>
      </c>
      <c r="E113" s="23" t="s">
        <v>299</v>
      </c>
      <c r="F113" s="21">
        <v>23</v>
      </c>
      <c r="G113" s="24">
        <v>338.57</v>
      </c>
      <c r="H113" s="24">
        <v>419.89</v>
      </c>
      <c r="I113" s="24">
        <v>9657.4699999999993</v>
      </c>
      <c r="J113" s="25">
        <v>4.2459398258394704E-3</v>
      </c>
    </row>
    <row r="114" spans="1:10" ht="60" customHeight="1" x14ac:dyDescent="0.2">
      <c r="A114" s="20" t="s">
        <v>300</v>
      </c>
      <c r="B114" s="21" t="s">
        <v>301</v>
      </c>
      <c r="C114" s="22" t="s">
        <v>23</v>
      </c>
      <c r="D114" s="22" t="s">
        <v>302</v>
      </c>
      <c r="E114" s="23" t="s">
        <v>35</v>
      </c>
      <c r="F114" s="21">
        <v>2</v>
      </c>
      <c r="G114" s="24">
        <v>173.96</v>
      </c>
      <c r="H114" s="24">
        <v>215.74</v>
      </c>
      <c r="I114" s="24">
        <v>431.48</v>
      </c>
      <c r="J114" s="25">
        <v>1.8970166265628728E-4</v>
      </c>
    </row>
    <row r="115" spans="1:10" ht="48" customHeight="1" x14ac:dyDescent="0.2">
      <c r="A115" s="20" t="s">
        <v>303</v>
      </c>
      <c r="B115" s="21" t="s">
        <v>294</v>
      </c>
      <c r="C115" s="22" t="s">
        <v>23</v>
      </c>
      <c r="D115" s="22" t="s">
        <v>295</v>
      </c>
      <c r="E115" s="23" t="s">
        <v>35</v>
      </c>
      <c r="F115" s="21">
        <v>2</v>
      </c>
      <c r="G115" s="24">
        <v>116.49</v>
      </c>
      <c r="H115" s="24">
        <v>144.47</v>
      </c>
      <c r="I115" s="24">
        <v>288.94</v>
      </c>
      <c r="J115" s="25">
        <v>1.270334625194856E-4</v>
      </c>
    </row>
    <row r="116" spans="1:10" ht="24" customHeight="1" x14ac:dyDescent="0.2">
      <c r="A116" s="20" t="s">
        <v>304</v>
      </c>
      <c r="B116" s="21" t="s">
        <v>305</v>
      </c>
      <c r="C116" s="22" t="s">
        <v>23</v>
      </c>
      <c r="D116" s="22" t="s">
        <v>306</v>
      </c>
      <c r="E116" s="23" t="s">
        <v>35</v>
      </c>
      <c r="F116" s="21">
        <v>1</v>
      </c>
      <c r="G116" s="24">
        <v>733.44</v>
      </c>
      <c r="H116" s="24">
        <v>909.61</v>
      </c>
      <c r="I116" s="24">
        <v>909.61</v>
      </c>
      <c r="J116" s="25">
        <v>3.9991315789558143E-4</v>
      </c>
    </row>
    <row r="117" spans="1:10" ht="36" customHeight="1" x14ac:dyDescent="0.2">
      <c r="A117" s="20" t="s">
        <v>307</v>
      </c>
      <c r="B117" s="21" t="s">
        <v>308</v>
      </c>
      <c r="C117" s="22" t="s">
        <v>23</v>
      </c>
      <c r="D117" s="22" t="s">
        <v>309</v>
      </c>
      <c r="E117" s="23" t="s">
        <v>35</v>
      </c>
      <c r="F117" s="21">
        <v>1</v>
      </c>
      <c r="G117" s="24">
        <v>1917.12</v>
      </c>
      <c r="H117" s="24">
        <v>2377.61</v>
      </c>
      <c r="I117" s="24">
        <v>2377.61</v>
      </c>
      <c r="J117" s="25">
        <v>1.0453243954487235E-3</v>
      </c>
    </row>
    <row r="118" spans="1:10" ht="24" customHeight="1" x14ac:dyDescent="0.2">
      <c r="A118" s="15" t="s">
        <v>310</v>
      </c>
      <c r="B118" s="16"/>
      <c r="C118" s="16"/>
      <c r="D118" s="16" t="s">
        <v>311</v>
      </c>
      <c r="E118" s="16"/>
      <c r="F118" s="17"/>
      <c r="G118" s="16"/>
      <c r="H118" s="16"/>
      <c r="I118" s="18">
        <v>24628.98</v>
      </c>
      <c r="J118" s="19">
        <v>1.0828215573209527E-2</v>
      </c>
    </row>
    <row r="119" spans="1:10" ht="36" customHeight="1" x14ac:dyDescent="0.2">
      <c r="A119" s="20" t="s">
        <v>312</v>
      </c>
      <c r="B119" s="21" t="s">
        <v>313</v>
      </c>
      <c r="C119" s="22" t="s">
        <v>23</v>
      </c>
      <c r="D119" s="22" t="s">
        <v>314</v>
      </c>
      <c r="E119" s="23" t="s">
        <v>130</v>
      </c>
      <c r="F119" s="21">
        <v>76.400000000000006</v>
      </c>
      <c r="G119" s="24">
        <v>257.62</v>
      </c>
      <c r="H119" s="24">
        <v>319.5</v>
      </c>
      <c r="I119" s="24">
        <v>24409.8</v>
      </c>
      <c r="J119" s="25">
        <v>1.0731852334076763E-2</v>
      </c>
    </row>
    <row r="120" spans="1:10" ht="24" customHeight="1" x14ac:dyDescent="0.2">
      <c r="A120" s="20" t="s">
        <v>315</v>
      </c>
      <c r="B120" s="21" t="s">
        <v>316</v>
      </c>
      <c r="C120" s="22" t="s">
        <v>23</v>
      </c>
      <c r="D120" s="22" t="s">
        <v>317</v>
      </c>
      <c r="E120" s="23" t="s">
        <v>44</v>
      </c>
      <c r="F120" s="21">
        <v>1.87</v>
      </c>
      <c r="G120" s="24">
        <v>94.51</v>
      </c>
      <c r="H120" s="24">
        <v>117.21</v>
      </c>
      <c r="I120" s="24">
        <v>219.18</v>
      </c>
      <c r="J120" s="25">
        <v>9.6363239132764086E-5</v>
      </c>
    </row>
    <row r="121" spans="1:10" ht="24" customHeight="1" x14ac:dyDescent="0.2">
      <c r="A121" s="15" t="s">
        <v>318</v>
      </c>
      <c r="B121" s="16"/>
      <c r="C121" s="16"/>
      <c r="D121" s="16" t="s">
        <v>319</v>
      </c>
      <c r="E121" s="16"/>
      <c r="F121" s="17"/>
      <c r="G121" s="16"/>
      <c r="H121" s="16"/>
      <c r="I121" s="18">
        <v>15682.06</v>
      </c>
      <c r="J121" s="19">
        <v>6.8946714931761768E-3</v>
      </c>
    </row>
    <row r="122" spans="1:10" ht="48" customHeight="1" x14ac:dyDescent="0.2">
      <c r="A122" s="20" t="s">
        <v>320</v>
      </c>
      <c r="B122" s="21" t="s">
        <v>321</v>
      </c>
      <c r="C122" s="22" t="s">
        <v>23</v>
      </c>
      <c r="D122" s="22" t="s">
        <v>322</v>
      </c>
      <c r="E122" s="23" t="s">
        <v>35</v>
      </c>
      <c r="F122" s="21">
        <v>4</v>
      </c>
      <c r="G122" s="24">
        <v>348.19</v>
      </c>
      <c r="H122" s="24">
        <v>431.82</v>
      </c>
      <c r="I122" s="24">
        <v>1727.28</v>
      </c>
      <c r="J122" s="25">
        <v>7.5940457929209214E-4</v>
      </c>
    </row>
    <row r="123" spans="1:10" ht="36" customHeight="1" x14ac:dyDescent="0.2">
      <c r="A123" s="20" t="s">
        <v>323</v>
      </c>
      <c r="B123" s="21" t="s">
        <v>324</v>
      </c>
      <c r="C123" s="22" t="s">
        <v>23</v>
      </c>
      <c r="D123" s="22" t="s">
        <v>325</v>
      </c>
      <c r="E123" s="23" t="s">
        <v>35</v>
      </c>
      <c r="F123" s="21">
        <v>6</v>
      </c>
      <c r="G123" s="24">
        <v>100.59</v>
      </c>
      <c r="H123" s="24">
        <v>124.75</v>
      </c>
      <c r="I123" s="24">
        <v>748.5</v>
      </c>
      <c r="J123" s="25">
        <v>3.2908059353441881E-4</v>
      </c>
    </row>
    <row r="124" spans="1:10" ht="36" customHeight="1" x14ac:dyDescent="0.2">
      <c r="A124" s="20" t="s">
        <v>326</v>
      </c>
      <c r="B124" s="21" t="s">
        <v>327</v>
      </c>
      <c r="C124" s="22" t="s">
        <v>23</v>
      </c>
      <c r="D124" s="22" t="s">
        <v>328</v>
      </c>
      <c r="E124" s="23" t="s">
        <v>35</v>
      </c>
      <c r="F124" s="21">
        <v>2</v>
      </c>
      <c r="G124" s="24">
        <v>97.29</v>
      </c>
      <c r="H124" s="24">
        <v>120.65</v>
      </c>
      <c r="I124" s="24">
        <v>241.3</v>
      </c>
      <c r="J124" s="25">
        <v>1.0608837303921878E-4</v>
      </c>
    </row>
    <row r="125" spans="1:10" ht="24" customHeight="1" x14ac:dyDescent="0.2">
      <c r="A125" s="20" t="s">
        <v>329</v>
      </c>
      <c r="B125" s="21" t="s">
        <v>330</v>
      </c>
      <c r="C125" s="22" t="s">
        <v>53</v>
      </c>
      <c r="D125" s="22" t="s">
        <v>331</v>
      </c>
      <c r="E125" s="23" t="s">
        <v>35</v>
      </c>
      <c r="F125" s="21">
        <v>4</v>
      </c>
      <c r="G125" s="24">
        <v>116.69</v>
      </c>
      <c r="H125" s="24">
        <v>144.71</v>
      </c>
      <c r="I125" s="24">
        <v>578.84</v>
      </c>
      <c r="J125" s="25">
        <v>2.5448899233328388E-4</v>
      </c>
    </row>
    <row r="126" spans="1:10" ht="36" customHeight="1" x14ac:dyDescent="0.2">
      <c r="A126" s="20" t="s">
        <v>332</v>
      </c>
      <c r="B126" s="21" t="s">
        <v>333</v>
      </c>
      <c r="C126" s="22" t="s">
        <v>23</v>
      </c>
      <c r="D126" s="22" t="s">
        <v>334</v>
      </c>
      <c r="E126" s="23" t="s">
        <v>35</v>
      </c>
      <c r="F126" s="21">
        <v>6</v>
      </c>
      <c r="G126" s="24">
        <v>39</v>
      </c>
      <c r="H126" s="24">
        <v>48.36</v>
      </c>
      <c r="I126" s="24">
        <v>290.16000000000003</v>
      </c>
      <c r="J126" s="25">
        <v>1.2756983970600797E-4</v>
      </c>
    </row>
    <row r="127" spans="1:10" ht="24" customHeight="1" x14ac:dyDescent="0.2">
      <c r="A127" s="20" t="s">
        <v>335</v>
      </c>
      <c r="B127" s="21" t="s">
        <v>336</v>
      </c>
      <c r="C127" s="22" t="s">
        <v>23</v>
      </c>
      <c r="D127" s="22" t="s">
        <v>337</v>
      </c>
      <c r="E127" s="23" t="s">
        <v>35</v>
      </c>
      <c r="F127" s="21">
        <v>2</v>
      </c>
      <c r="G127" s="24">
        <v>51.51</v>
      </c>
      <c r="H127" s="24">
        <v>63.88</v>
      </c>
      <c r="I127" s="24">
        <v>127.76</v>
      </c>
      <c r="J127" s="25">
        <v>5.6170122418112688E-5</v>
      </c>
    </row>
    <row r="128" spans="1:10" ht="24" customHeight="1" x14ac:dyDescent="0.2">
      <c r="A128" s="26" t="s">
        <v>338</v>
      </c>
      <c r="B128" s="27" t="s">
        <v>339</v>
      </c>
      <c r="C128" s="28" t="s">
        <v>23</v>
      </c>
      <c r="D128" s="28" t="s">
        <v>340</v>
      </c>
      <c r="E128" s="29" t="s">
        <v>35</v>
      </c>
      <c r="F128" s="27">
        <v>8</v>
      </c>
      <c r="G128" s="30">
        <v>185.11</v>
      </c>
      <c r="H128" s="30">
        <v>229.57</v>
      </c>
      <c r="I128" s="30">
        <v>1836.56</v>
      </c>
      <c r="J128" s="31">
        <v>8.0744990629468569E-4</v>
      </c>
    </row>
    <row r="129" spans="1:10" ht="24" customHeight="1" x14ac:dyDescent="0.2">
      <c r="A129" s="20" t="s">
        <v>341</v>
      </c>
      <c r="B129" s="21" t="s">
        <v>342</v>
      </c>
      <c r="C129" s="22" t="s">
        <v>23</v>
      </c>
      <c r="D129" s="22" t="s">
        <v>343</v>
      </c>
      <c r="E129" s="23" t="s">
        <v>35</v>
      </c>
      <c r="F129" s="21">
        <v>8</v>
      </c>
      <c r="G129" s="24">
        <v>38.340000000000003</v>
      </c>
      <c r="H129" s="24">
        <v>47.54</v>
      </c>
      <c r="I129" s="24">
        <v>380.32</v>
      </c>
      <c r="J129" s="25">
        <v>1.6720899309687398E-4</v>
      </c>
    </row>
    <row r="130" spans="1:10" ht="24" customHeight="1" x14ac:dyDescent="0.2">
      <c r="A130" s="20" t="s">
        <v>344</v>
      </c>
      <c r="B130" s="21" t="s">
        <v>345</v>
      </c>
      <c r="C130" s="22" t="s">
        <v>237</v>
      </c>
      <c r="D130" s="22" t="s">
        <v>346</v>
      </c>
      <c r="E130" s="23" t="s">
        <v>35</v>
      </c>
      <c r="F130" s="21">
        <v>4</v>
      </c>
      <c r="G130" s="24">
        <v>195.84</v>
      </c>
      <c r="H130" s="24">
        <v>242.88</v>
      </c>
      <c r="I130" s="24">
        <v>971.52</v>
      </c>
      <c r="J130" s="25">
        <v>4.2713210184443365E-4</v>
      </c>
    </row>
    <row r="131" spans="1:10" ht="36" customHeight="1" x14ac:dyDescent="0.2">
      <c r="A131" s="20" t="s">
        <v>347</v>
      </c>
      <c r="B131" s="21" t="s">
        <v>348</v>
      </c>
      <c r="C131" s="22" t="s">
        <v>23</v>
      </c>
      <c r="D131" s="22" t="s">
        <v>349</v>
      </c>
      <c r="E131" s="23" t="s">
        <v>35</v>
      </c>
      <c r="F131" s="21">
        <v>4</v>
      </c>
      <c r="G131" s="24">
        <v>67</v>
      </c>
      <c r="H131" s="24">
        <v>83.09</v>
      </c>
      <c r="I131" s="24">
        <v>332.36</v>
      </c>
      <c r="J131" s="25">
        <v>1.4612321451850293E-4</v>
      </c>
    </row>
    <row r="132" spans="1:10" ht="24" customHeight="1" x14ac:dyDescent="0.2">
      <c r="A132" s="20" t="s">
        <v>350</v>
      </c>
      <c r="B132" s="21" t="s">
        <v>351</v>
      </c>
      <c r="C132" s="22" t="s">
        <v>53</v>
      </c>
      <c r="D132" s="22" t="s">
        <v>352</v>
      </c>
      <c r="E132" s="23" t="s">
        <v>35</v>
      </c>
      <c r="F132" s="21">
        <v>6</v>
      </c>
      <c r="G132" s="24">
        <v>59.96</v>
      </c>
      <c r="H132" s="24">
        <v>74.36</v>
      </c>
      <c r="I132" s="24">
        <v>446.16</v>
      </c>
      <c r="J132" s="25">
        <v>1.9615577503181872E-4</v>
      </c>
    </row>
    <row r="133" spans="1:10" ht="24" customHeight="1" x14ac:dyDescent="0.2">
      <c r="A133" s="20" t="s">
        <v>353</v>
      </c>
      <c r="B133" s="21" t="s">
        <v>354</v>
      </c>
      <c r="C133" s="22" t="s">
        <v>23</v>
      </c>
      <c r="D133" s="22" t="s">
        <v>355</v>
      </c>
      <c r="E133" s="23" t="s">
        <v>35</v>
      </c>
      <c r="F133" s="21">
        <v>2</v>
      </c>
      <c r="G133" s="24">
        <v>735.2</v>
      </c>
      <c r="H133" s="24">
        <v>911.79</v>
      </c>
      <c r="I133" s="24">
        <v>1823.58</v>
      </c>
      <c r="J133" s="25">
        <v>8.0174320475283301E-4</v>
      </c>
    </row>
    <row r="134" spans="1:10" ht="24" customHeight="1" x14ac:dyDescent="0.2">
      <c r="A134" s="20" t="s">
        <v>356</v>
      </c>
      <c r="B134" s="21" t="s">
        <v>357</v>
      </c>
      <c r="C134" s="22" t="s">
        <v>53</v>
      </c>
      <c r="D134" s="22" t="s">
        <v>358</v>
      </c>
      <c r="E134" s="23" t="s">
        <v>35</v>
      </c>
      <c r="F134" s="21">
        <v>2</v>
      </c>
      <c r="G134" s="24">
        <v>133.85</v>
      </c>
      <c r="H134" s="24">
        <v>166</v>
      </c>
      <c r="I134" s="24">
        <v>332</v>
      </c>
      <c r="J134" s="25">
        <v>1.4596493928313567E-4</v>
      </c>
    </row>
    <row r="135" spans="1:10" ht="24" customHeight="1" x14ac:dyDescent="0.2">
      <c r="A135" s="20" t="s">
        <v>359</v>
      </c>
      <c r="B135" s="21" t="s">
        <v>357</v>
      </c>
      <c r="C135" s="22" t="s">
        <v>53</v>
      </c>
      <c r="D135" s="22" t="s">
        <v>358</v>
      </c>
      <c r="E135" s="23" t="s">
        <v>35</v>
      </c>
      <c r="F135" s="21">
        <v>3</v>
      </c>
      <c r="G135" s="24">
        <v>133.85</v>
      </c>
      <c r="H135" s="24">
        <v>166</v>
      </c>
      <c r="I135" s="24">
        <v>498</v>
      </c>
      <c r="J135" s="25">
        <v>2.189474089247035E-4</v>
      </c>
    </row>
    <row r="136" spans="1:10" ht="24" customHeight="1" x14ac:dyDescent="0.2">
      <c r="A136" s="20" t="s">
        <v>360</v>
      </c>
      <c r="B136" s="21" t="s">
        <v>361</v>
      </c>
      <c r="C136" s="22" t="s">
        <v>237</v>
      </c>
      <c r="D136" s="22" t="s">
        <v>362</v>
      </c>
      <c r="E136" s="23" t="s">
        <v>35</v>
      </c>
      <c r="F136" s="21">
        <v>2</v>
      </c>
      <c r="G136" s="24">
        <v>1866.79</v>
      </c>
      <c r="H136" s="24">
        <v>2315.19</v>
      </c>
      <c r="I136" s="24">
        <v>4630.38</v>
      </c>
      <c r="J136" s="25">
        <v>2.0357624564995352E-3</v>
      </c>
    </row>
    <row r="137" spans="1:10" ht="24" customHeight="1" x14ac:dyDescent="0.2">
      <c r="A137" s="20" t="s">
        <v>363</v>
      </c>
      <c r="B137" s="21" t="s">
        <v>364</v>
      </c>
      <c r="C137" s="22" t="s">
        <v>53</v>
      </c>
      <c r="D137" s="22" t="s">
        <v>365</v>
      </c>
      <c r="E137" s="23" t="s">
        <v>35</v>
      </c>
      <c r="F137" s="21">
        <v>2</v>
      </c>
      <c r="G137" s="24">
        <v>289.20999999999998</v>
      </c>
      <c r="H137" s="24">
        <v>358.67</v>
      </c>
      <c r="I137" s="24">
        <v>717.34</v>
      </c>
      <c r="J137" s="25">
        <v>3.1538099260651969E-4</v>
      </c>
    </row>
    <row r="138" spans="1:10" ht="24" customHeight="1" x14ac:dyDescent="0.2">
      <c r="A138" s="15" t="s">
        <v>366</v>
      </c>
      <c r="B138" s="16"/>
      <c r="C138" s="16"/>
      <c r="D138" s="16" t="s">
        <v>367</v>
      </c>
      <c r="E138" s="16"/>
      <c r="F138" s="17"/>
      <c r="G138" s="16"/>
      <c r="H138" s="16"/>
      <c r="I138" s="18">
        <v>830.21</v>
      </c>
      <c r="J138" s="19">
        <v>3.6500467542847009E-4</v>
      </c>
    </row>
    <row r="139" spans="1:10" ht="48" customHeight="1" x14ac:dyDescent="0.2">
      <c r="A139" s="26" t="s">
        <v>368</v>
      </c>
      <c r="B139" s="27" t="s">
        <v>369</v>
      </c>
      <c r="C139" s="28" t="s">
        <v>23</v>
      </c>
      <c r="D139" s="28" t="s">
        <v>370</v>
      </c>
      <c r="E139" s="29" t="s">
        <v>35</v>
      </c>
      <c r="F139" s="27">
        <v>2</v>
      </c>
      <c r="G139" s="30">
        <v>16.57</v>
      </c>
      <c r="H139" s="30">
        <v>20.55</v>
      </c>
      <c r="I139" s="30">
        <v>41.1</v>
      </c>
      <c r="J139" s="31">
        <v>1.8069756037761675E-5</v>
      </c>
    </row>
    <row r="140" spans="1:10" ht="24" customHeight="1" x14ac:dyDescent="0.2">
      <c r="A140" s="20" t="s">
        <v>371</v>
      </c>
      <c r="B140" s="21" t="s">
        <v>372</v>
      </c>
      <c r="C140" s="22" t="s">
        <v>53</v>
      </c>
      <c r="D140" s="22" t="s">
        <v>373</v>
      </c>
      <c r="E140" s="23" t="s">
        <v>35</v>
      </c>
      <c r="F140" s="21">
        <v>2</v>
      </c>
      <c r="G140" s="24">
        <v>254.44</v>
      </c>
      <c r="H140" s="24">
        <v>315.55</v>
      </c>
      <c r="I140" s="24">
        <v>631.1</v>
      </c>
      <c r="J140" s="25">
        <v>2.774652806674305E-4</v>
      </c>
    </row>
    <row r="141" spans="1:10" ht="24" customHeight="1" x14ac:dyDescent="0.2">
      <c r="A141" s="20" t="s">
        <v>374</v>
      </c>
      <c r="B141" s="21" t="s">
        <v>375</v>
      </c>
      <c r="C141" s="22" t="s">
        <v>53</v>
      </c>
      <c r="D141" s="22" t="s">
        <v>376</v>
      </c>
      <c r="E141" s="23" t="s">
        <v>35</v>
      </c>
      <c r="F141" s="21">
        <v>4</v>
      </c>
      <c r="G141" s="24">
        <v>26.19</v>
      </c>
      <c r="H141" s="24">
        <v>32.479999999999997</v>
      </c>
      <c r="I141" s="24">
        <v>129.91999999999999</v>
      </c>
      <c r="J141" s="25">
        <v>5.7119773830316225E-5</v>
      </c>
    </row>
    <row r="142" spans="1:10" ht="48" customHeight="1" x14ac:dyDescent="0.2">
      <c r="A142" s="20" t="s">
        <v>377</v>
      </c>
      <c r="B142" s="21" t="s">
        <v>378</v>
      </c>
      <c r="C142" s="22" t="s">
        <v>23</v>
      </c>
      <c r="D142" s="22" t="s">
        <v>379</v>
      </c>
      <c r="E142" s="23" t="s">
        <v>25</v>
      </c>
      <c r="F142" s="21">
        <v>1.2</v>
      </c>
      <c r="G142" s="24">
        <v>18.88</v>
      </c>
      <c r="H142" s="24">
        <v>23.41</v>
      </c>
      <c r="I142" s="24">
        <v>28.09</v>
      </c>
      <c r="J142" s="25">
        <v>1.2349864892961689E-5</v>
      </c>
    </row>
    <row r="143" spans="1:10" ht="24" customHeight="1" x14ac:dyDescent="0.2">
      <c r="A143" s="15" t="s">
        <v>380</v>
      </c>
      <c r="B143" s="16"/>
      <c r="C143" s="16"/>
      <c r="D143" s="16" t="s">
        <v>381</v>
      </c>
      <c r="E143" s="16"/>
      <c r="F143" s="17"/>
      <c r="G143" s="16"/>
      <c r="H143" s="16"/>
      <c r="I143" s="18">
        <v>54237.15</v>
      </c>
      <c r="J143" s="19">
        <v>2.3845549116386512E-2</v>
      </c>
    </row>
    <row r="144" spans="1:10" ht="48" customHeight="1" x14ac:dyDescent="0.2">
      <c r="A144" s="20" t="s">
        <v>382</v>
      </c>
      <c r="B144" s="21" t="s">
        <v>383</v>
      </c>
      <c r="C144" s="22" t="s">
        <v>23</v>
      </c>
      <c r="D144" s="22" t="s">
        <v>384</v>
      </c>
      <c r="E144" s="23" t="s">
        <v>35</v>
      </c>
      <c r="F144" s="21">
        <v>1</v>
      </c>
      <c r="G144" s="24">
        <v>304.29000000000002</v>
      </c>
      <c r="H144" s="24">
        <v>377.38</v>
      </c>
      <c r="I144" s="24">
        <v>377.38</v>
      </c>
      <c r="J144" s="25">
        <v>1.6591641200804137E-4</v>
      </c>
    </row>
    <row r="145" spans="1:10" ht="48" customHeight="1" x14ac:dyDescent="0.2">
      <c r="A145" s="20" t="s">
        <v>385</v>
      </c>
      <c r="B145" s="21" t="s">
        <v>386</v>
      </c>
      <c r="C145" s="22" t="s">
        <v>23</v>
      </c>
      <c r="D145" s="22" t="s">
        <v>387</v>
      </c>
      <c r="E145" s="23" t="s">
        <v>35</v>
      </c>
      <c r="F145" s="21">
        <v>1</v>
      </c>
      <c r="G145" s="24">
        <v>1227.6400000000001</v>
      </c>
      <c r="H145" s="24">
        <v>1522.51</v>
      </c>
      <c r="I145" s="24">
        <v>1522.51</v>
      </c>
      <c r="J145" s="25">
        <v>6.6937674610833403E-4</v>
      </c>
    </row>
    <row r="146" spans="1:10" ht="24" customHeight="1" x14ac:dyDescent="0.2">
      <c r="A146" s="20" t="s">
        <v>388</v>
      </c>
      <c r="B146" s="21" t="s">
        <v>389</v>
      </c>
      <c r="C146" s="22" t="s">
        <v>53</v>
      </c>
      <c r="D146" s="22" t="s">
        <v>390</v>
      </c>
      <c r="E146" s="23" t="s">
        <v>299</v>
      </c>
      <c r="F146" s="21">
        <v>12</v>
      </c>
      <c r="G146" s="24">
        <v>422.61</v>
      </c>
      <c r="H146" s="24">
        <v>524.12</v>
      </c>
      <c r="I146" s="24">
        <v>6289.44</v>
      </c>
      <c r="J146" s="25">
        <v>2.7651738786895327E-3</v>
      </c>
    </row>
    <row r="147" spans="1:10" ht="24" customHeight="1" x14ac:dyDescent="0.2">
      <c r="A147" s="20" t="s">
        <v>391</v>
      </c>
      <c r="B147" s="21" t="s">
        <v>392</v>
      </c>
      <c r="C147" s="22" t="s">
        <v>53</v>
      </c>
      <c r="D147" s="22" t="s">
        <v>393</v>
      </c>
      <c r="E147" s="23" t="s">
        <v>299</v>
      </c>
      <c r="F147" s="21">
        <v>15</v>
      </c>
      <c r="G147" s="24">
        <v>204.5</v>
      </c>
      <c r="H147" s="24">
        <v>253.62</v>
      </c>
      <c r="I147" s="24">
        <v>3804.3</v>
      </c>
      <c r="J147" s="25">
        <v>1.6725735497434731E-3</v>
      </c>
    </row>
    <row r="148" spans="1:10" ht="24" customHeight="1" x14ac:dyDescent="0.2">
      <c r="A148" s="20" t="s">
        <v>394</v>
      </c>
      <c r="B148" s="21" t="s">
        <v>395</v>
      </c>
      <c r="C148" s="22" t="s">
        <v>53</v>
      </c>
      <c r="D148" s="22" t="s">
        <v>396</v>
      </c>
      <c r="E148" s="23" t="s">
        <v>35</v>
      </c>
      <c r="F148" s="21">
        <v>15</v>
      </c>
      <c r="G148" s="24">
        <v>164.14</v>
      </c>
      <c r="H148" s="24">
        <v>203.56</v>
      </c>
      <c r="I148" s="24">
        <v>3053.4</v>
      </c>
      <c r="J148" s="25">
        <v>1.3424377879732725E-3</v>
      </c>
    </row>
    <row r="149" spans="1:10" ht="24" customHeight="1" x14ac:dyDescent="0.2">
      <c r="A149" s="20" t="s">
        <v>397</v>
      </c>
      <c r="B149" s="21" t="s">
        <v>398</v>
      </c>
      <c r="C149" s="22" t="s">
        <v>53</v>
      </c>
      <c r="D149" s="22" t="s">
        <v>399</v>
      </c>
      <c r="E149" s="23" t="s">
        <v>35</v>
      </c>
      <c r="F149" s="21">
        <v>3</v>
      </c>
      <c r="G149" s="24">
        <v>44.22</v>
      </c>
      <c r="H149" s="24">
        <v>54.84</v>
      </c>
      <c r="I149" s="24">
        <v>164.52</v>
      </c>
      <c r="J149" s="25">
        <v>7.233178256283579E-5</v>
      </c>
    </row>
    <row r="150" spans="1:10" ht="24" customHeight="1" x14ac:dyDescent="0.2">
      <c r="A150" s="20" t="s">
        <v>400</v>
      </c>
      <c r="B150" s="21" t="s">
        <v>401</v>
      </c>
      <c r="C150" s="22" t="s">
        <v>23</v>
      </c>
      <c r="D150" s="22" t="s">
        <v>402</v>
      </c>
      <c r="E150" s="23" t="s">
        <v>35</v>
      </c>
      <c r="F150" s="21">
        <v>30</v>
      </c>
      <c r="G150" s="24">
        <v>439.29</v>
      </c>
      <c r="H150" s="24">
        <v>544.79999999999995</v>
      </c>
      <c r="I150" s="24">
        <v>16344</v>
      </c>
      <c r="J150" s="25">
        <v>7.1856956856734015E-3</v>
      </c>
    </row>
    <row r="151" spans="1:10" ht="24" customHeight="1" x14ac:dyDescent="0.2">
      <c r="A151" s="20" t="s">
        <v>403</v>
      </c>
      <c r="B151" s="21" t="s">
        <v>404</v>
      </c>
      <c r="C151" s="22" t="s">
        <v>53</v>
      </c>
      <c r="D151" s="22" t="s">
        <v>405</v>
      </c>
      <c r="E151" s="23" t="s">
        <v>35</v>
      </c>
      <c r="F151" s="21">
        <v>4</v>
      </c>
      <c r="G151" s="24">
        <v>2062.41</v>
      </c>
      <c r="H151" s="24">
        <v>2557.8000000000002</v>
      </c>
      <c r="I151" s="24">
        <v>10231.200000000001</v>
      </c>
      <c r="J151" s="25">
        <v>4.4981821891374027E-3</v>
      </c>
    </row>
    <row r="152" spans="1:10" ht="36" customHeight="1" x14ac:dyDescent="0.2">
      <c r="A152" s="20" t="s">
        <v>406</v>
      </c>
      <c r="B152" s="21" t="s">
        <v>407</v>
      </c>
      <c r="C152" s="22" t="s">
        <v>23</v>
      </c>
      <c r="D152" s="22" t="s">
        <v>408</v>
      </c>
      <c r="E152" s="23" t="s">
        <v>35</v>
      </c>
      <c r="F152" s="21">
        <v>8</v>
      </c>
      <c r="G152" s="24">
        <v>1254.8800000000001</v>
      </c>
      <c r="H152" s="24">
        <v>1556.3</v>
      </c>
      <c r="I152" s="24">
        <v>12450.4</v>
      </c>
      <c r="J152" s="25">
        <v>5.4738610844902178E-3</v>
      </c>
    </row>
    <row r="153" spans="1:10" ht="24" customHeight="1" x14ac:dyDescent="0.2">
      <c r="A153" s="15" t="s">
        <v>409</v>
      </c>
      <c r="B153" s="16"/>
      <c r="C153" s="16"/>
      <c r="D153" s="16" t="s">
        <v>410</v>
      </c>
      <c r="E153" s="16"/>
      <c r="F153" s="17"/>
      <c r="G153" s="16"/>
      <c r="H153" s="16"/>
      <c r="I153" s="18">
        <v>14794.41</v>
      </c>
      <c r="J153" s="19">
        <v>6.5044131246379975E-3</v>
      </c>
    </row>
    <row r="154" spans="1:10" ht="24" customHeight="1" x14ac:dyDescent="0.2">
      <c r="A154" s="20" t="s">
        <v>411</v>
      </c>
      <c r="B154" s="21" t="s">
        <v>412</v>
      </c>
      <c r="C154" s="22" t="s">
        <v>23</v>
      </c>
      <c r="D154" s="22" t="s">
        <v>413</v>
      </c>
      <c r="E154" s="23" t="s">
        <v>44</v>
      </c>
      <c r="F154" s="21">
        <v>18</v>
      </c>
      <c r="G154" s="24">
        <v>67.64</v>
      </c>
      <c r="H154" s="24">
        <v>83.88</v>
      </c>
      <c r="I154" s="24">
        <v>1509.84</v>
      </c>
      <c r="J154" s="25">
        <v>6.6380633713026974E-4</v>
      </c>
    </row>
    <row r="155" spans="1:10" ht="24" customHeight="1" x14ac:dyDescent="0.2">
      <c r="A155" s="20" t="s">
        <v>414</v>
      </c>
      <c r="B155" s="21" t="s">
        <v>415</v>
      </c>
      <c r="C155" s="22" t="s">
        <v>23</v>
      </c>
      <c r="D155" s="22" t="s">
        <v>416</v>
      </c>
      <c r="E155" s="23" t="s">
        <v>44</v>
      </c>
      <c r="F155" s="21">
        <v>18</v>
      </c>
      <c r="G155" s="24">
        <v>41.01</v>
      </c>
      <c r="H155" s="24">
        <v>50.86</v>
      </c>
      <c r="I155" s="24">
        <v>915.48</v>
      </c>
      <c r="J155" s="25">
        <v>4.0249392353893085E-4</v>
      </c>
    </row>
    <row r="156" spans="1:10" ht="24" customHeight="1" x14ac:dyDescent="0.2">
      <c r="A156" s="20" t="s">
        <v>417</v>
      </c>
      <c r="B156" s="21" t="s">
        <v>418</v>
      </c>
      <c r="C156" s="22" t="s">
        <v>23</v>
      </c>
      <c r="D156" s="22" t="s">
        <v>419</v>
      </c>
      <c r="E156" s="23" t="s">
        <v>35</v>
      </c>
      <c r="F156" s="21">
        <v>11.4</v>
      </c>
      <c r="G156" s="24">
        <v>48.17</v>
      </c>
      <c r="H156" s="24">
        <v>59.74</v>
      </c>
      <c r="I156" s="24">
        <v>681.03</v>
      </c>
      <c r="J156" s="25">
        <v>2.9941717650600568E-4</v>
      </c>
    </row>
    <row r="157" spans="1:10" ht="24" customHeight="1" x14ac:dyDescent="0.2">
      <c r="A157" s="20" t="s">
        <v>420</v>
      </c>
      <c r="B157" s="21" t="s">
        <v>421</v>
      </c>
      <c r="C157" s="22" t="s">
        <v>23</v>
      </c>
      <c r="D157" s="22" t="s">
        <v>422</v>
      </c>
      <c r="E157" s="23" t="s">
        <v>130</v>
      </c>
      <c r="F157" s="21">
        <v>21</v>
      </c>
      <c r="G157" s="24">
        <v>41.89</v>
      </c>
      <c r="H157" s="24">
        <v>51.95</v>
      </c>
      <c r="I157" s="24">
        <v>1090.95</v>
      </c>
      <c r="J157" s="25">
        <v>4.7963991117752066E-4</v>
      </c>
    </row>
    <row r="158" spans="1:10" ht="24" customHeight="1" x14ac:dyDescent="0.2">
      <c r="A158" s="20" t="s">
        <v>423</v>
      </c>
      <c r="B158" s="21" t="s">
        <v>424</v>
      </c>
      <c r="C158" s="22" t="s">
        <v>23</v>
      </c>
      <c r="D158" s="22" t="s">
        <v>425</v>
      </c>
      <c r="E158" s="23" t="s">
        <v>130</v>
      </c>
      <c r="F158" s="21">
        <v>120</v>
      </c>
      <c r="G158" s="24">
        <v>34.5</v>
      </c>
      <c r="H158" s="24">
        <v>42.78</v>
      </c>
      <c r="I158" s="24">
        <v>5133.6000000000004</v>
      </c>
      <c r="J158" s="25">
        <v>2.2570048563370641E-3</v>
      </c>
    </row>
    <row r="159" spans="1:10" ht="24" customHeight="1" x14ac:dyDescent="0.2">
      <c r="A159" s="20" t="s">
        <v>426</v>
      </c>
      <c r="B159" s="21" t="s">
        <v>427</v>
      </c>
      <c r="C159" s="22" t="s">
        <v>53</v>
      </c>
      <c r="D159" s="22" t="s">
        <v>428</v>
      </c>
      <c r="E159" s="23" t="s">
        <v>299</v>
      </c>
      <c r="F159" s="21">
        <v>35</v>
      </c>
      <c r="G159" s="24">
        <v>32.119999999999997</v>
      </c>
      <c r="H159" s="24">
        <v>39.83</v>
      </c>
      <c r="I159" s="24">
        <v>1394.05</v>
      </c>
      <c r="J159" s="25">
        <v>6.1289886628811835E-4</v>
      </c>
    </row>
    <row r="160" spans="1:10" ht="24" customHeight="1" x14ac:dyDescent="0.2">
      <c r="A160" s="20" t="s">
        <v>429</v>
      </c>
      <c r="B160" s="21" t="s">
        <v>430</v>
      </c>
      <c r="C160" s="22" t="s">
        <v>23</v>
      </c>
      <c r="D160" s="22" t="s">
        <v>431</v>
      </c>
      <c r="E160" s="23" t="s">
        <v>35</v>
      </c>
      <c r="F160" s="21">
        <v>85</v>
      </c>
      <c r="G160" s="24">
        <v>16</v>
      </c>
      <c r="H160" s="24">
        <v>19.84</v>
      </c>
      <c r="I160" s="24">
        <v>1686.4</v>
      </c>
      <c r="J160" s="25">
        <v>7.4143154700927714E-4</v>
      </c>
    </row>
    <row r="161" spans="1:10" ht="36" customHeight="1" x14ac:dyDescent="0.2">
      <c r="A161" s="26" t="s">
        <v>432</v>
      </c>
      <c r="B161" s="27" t="s">
        <v>433</v>
      </c>
      <c r="C161" s="28" t="s">
        <v>23</v>
      </c>
      <c r="D161" s="28" t="s">
        <v>434</v>
      </c>
      <c r="E161" s="29" t="s">
        <v>35</v>
      </c>
      <c r="F161" s="27">
        <v>8</v>
      </c>
      <c r="G161" s="30">
        <v>30.91</v>
      </c>
      <c r="H161" s="30">
        <v>38.33</v>
      </c>
      <c r="I161" s="30">
        <v>306.64</v>
      </c>
      <c r="J161" s="31">
        <v>1.3481532825837566E-4</v>
      </c>
    </row>
    <row r="162" spans="1:10" ht="24" customHeight="1" x14ac:dyDescent="0.2">
      <c r="A162" s="20" t="s">
        <v>435</v>
      </c>
      <c r="B162" s="21" t="s">
        <v>436</v>
      </c>
      <c r="C162" s="22" t="s">
        <v>23</v>
      </c>
      <c r="D162" s="22" t="s">
        <v>437</v>
      </c>
      <c r="E162" s="23" t="s">
        <v>35</v>
      </c>
      <c r="F162" s="21">
        <v>6</v>
      </c>
      <c r="G162" s="24">
        <v>74.47</v>
      </c>
      <c r="H162" s="24">
        <v>92.35</v>
      </c>
      <c r="I162" s="24">
        <v>554.1</v>
      </c>
      <c r="J162" s="25">
        <v>2.4361196643610082E-4</v>
      </c>
    </row>
    <row r="163" spans="1:10" ht="24" customHeight="1" x14ac:dyDescent="0.2">
      <c r="A163" s="20" t="s">
        <v>438</v>
      </c>
      <c r="B163" s="21" t="s">
        <v>439</v>
      </c>
      <c r="C163" s="22" t="s">
        <v>23</v>
      </c>
      <c r="D163" s="22" t="s">
        <v>440</v>
      </c>
      <c r="E163" s="23" t="s">
        <v>35</v>
      </c>
      <c r="F163" s="21">
        <v>4</v>
      </c>
      <c r="G163" s="24">
        <v>101.78</v>
      </c>
      <c r="H163" s="24">
        <v>126.22</v>
      </c>
      <c r="I163" s="24">
        <v>504.88</v>
      </c>
      <c r="J163" s="25">
        <v>2.2197222453394438E-4</v>
      </c>
    </row>
    <row r="164" spans="1:10" ht="24" customHeight="1" x14ac:dyDescent="0.2">
      <c r="A164" s="20" t="s">
        <v>441</v>
      </c>
      <c r="B164" s="21" t="s">
        <v>442</v>
      </c>
      <c r="C164" s="22" t="s">
        <v>23</v>
      </c>
      <c r="D164" s="22" t="s">
        <v>443</v>
      </c>
      <c r="E164" s="23" t="s">
        <v>35</v>
      </c>
      <c r="F164" s="21">
        <v>4</v>
      </c>
      <c r="G164" s="24">
        <v>121.68</v>
      </c>
      <c r="H164" s="24">
        <v>150.9</v>
      </c>
      <c r="I164" s="24">
        <v>603.6</v>
      </c>
      <c r="J164" s="25">
        <v>2.6537481129909846E-4</v>
      </c>
    </row>
    <row r="165" spans="1:10" ht="24" customHeight="1" x14ac:dyDescent="0.2">
      <c r="A165" s="20" t="s">
        <v>444</v>
      </c>
      <c r="B165" s="21" t="s">
        <v>445</v>
      </c>
      <c r="C165" s="22" t="s">
        <v>23</v>
      </c>
      <c r="D165" s="22" t="s">
        <v>446</v>
      </c>
      <c r="E165" s="23" t="s">
        <v>35</v>
      </c>
      <c r="F165" s="21">
        <v>4</v>
      </c>
      <c r="G165" s="24">
        <v>83.43</v>
      </c>
      <c r="H165" s="24">
        <v>103.46</v>
      </c>
      <c r="I165" s="24">
        <v>413.84</v>
      </c>
      <c r="J165" s="25">
        <v>1.8194617612329175E-4</v>
      </c>
    </row>
    <row r="166" spans="1:10" ht="24" customHeight="1" x14ac:dyDescent="0.2">
      <c r="A166" s="15" t="s">
        <v>447</v>
      </c>
      <c r="B166" s="16"/>
      <c r="C166" s="16"/>
      <c r="D166" s="16" t="s">
        <v>448</v>
      </c>
      <c r="E166" s="16"/>
      <c r="F166" s="17"/>
      <c r="G166" s="16"/>
      <c r="H166" s="16"/>
      <c r="I166" s="18">
        <v>23980.37</v>
      </c>
      <c r="J166" s="19">
        <v>1.0543051960955205E-2</v>
      </c>
    </row>
    <row r="167" spans="1:10" ht="24" customHeight="1" x14ac:dyDescent="0.2">
      <c r="A167" s="15" t="s">
        <v>449</v>
      </c>
      <c r="B167" s="16"/>
      <c r="C167" s="16"/>
      <c r="D167" s="16" t="s">
        <v>450</v>
      </c>
      <c r="E167" s="16"/>
      <c r="F167" s="17"/>
      <c r="G167" s="16"/>
      <c r="H167" s="16"/>
      <c r="I167" s="18">
        <v>7776.52</v>
      </c>
      <c r="J167" s="19">
        <v>3.4189737037171393E-3</v>
      </c>
    </row>
    <row r="168" spans="1:10" ht="36" customHeight="1" x14ac:dyDescent="0.2">
      <c r="A168" s="20" t="s">
        <v>451</v>
      </c>
      <c r="B168" s="21" t="s">
        <v>452</v>
      </c>
      <c r="C168" s="22" t="s">
        <v>453</v>
      </c>
      <c r="D168" s="22" t="s">
        <v>454</v>
      </c>
      <c r="E168" s="23" t="s">
        <v>455</v>
      </c>
      <c r="F168" s="21">
        <v>1</v>
      </c>
      <c r="G168" s="24">
        <v>3885.93</v>
      </c>
      <c r="H168" s="24">
        <v>4819.33</v>
      </c>
      <c r="I168" s="24">
        <v>4819.33</v>
      </c>
      <c r="J168" s="25">
        <v>2.1188349723957659E-3</v>
      </c>
    </row>
    <row r="169" spans="1:10" ht="24" customHeight="1" x14ac:dyDescent="0.2">
      <c r="A169" s="20" t="s">
        <v>456</v>
      </c>
      <c r="B169" s="21" t="s">
        <v>457</v>
      </c>
      <c r="C169" s="22" t="s">
        <v>237</v>
      </c>
      <c r="D169" s="22" t="s">
        <v>458</v>
      </c>
      <c r="E169" s="23" t="s">
        <v>35</v>
      </c>
      <c r="F169" s="21">
        <v>1</v>
      </c>
      <c r="G169" s="24">
        <v>926.1</v>
      </c>
      <c r="H169" s="24">
        <v>1148.54</v>
      </c>
      <c r="I169" s="24">
        <v>1148.54</v>
      </c>
      <c r="J169" s="25">
        <v>5.049595523019658E-4</v>
      </c>
    </row>
    <row r="170" spans="1:10" ht="24" customHeight="1" x14ac:dyDescent="0.2">
      <c r="A170" s="20" t="s">
        <v>459</v>
      </c>
      <c r="B170" s="21" t="s">
        <v>460</v>
      </c>
      <c r="C170" s="22" t="s">
        <v>237</v>
      </c>
      <c r="D170" s="22" t="s">
        <v>461</v>
      </c>
      <c r="E170" s="23" t="s">
        <v>35</v>
      </c>
      <c r="F170" s="21">
        <v>1</v>
      </c>
      <c r="G170" s="24">
        <v>1458.36</v>
      </c>
      <c r="H170" s="24">
        <v>1808.65</v>
      </c>
      <c r="I170" s="24">
        <v>1808.65</v>
      </c>
      <c r="J170" s="25">
        <v>7.9517917901940761E-4</v>
      </c>
    </row>
    <row r="171" spans="1:10" ht="24" customHeight="1" x14ac:dyDescent="0.2">
      <c r="A171" s="15" t="s">
        <v>462</v>
      </c>
      <c r="B171" s="16"/>
      <c r="C171" s="16"/>
      <c r="D171" s="16" t="s">
        <v>463</v>
      </c>
      <c r="E171" s="16"/>
      <c r="F171" s="17"/>
      <c r="G171" s="16"/>
      <c r="H171" s="16"/>
      <c r="I171" s="18">
        <v>16203.85</v>
      </c>
      <c r="J171" s="19">
        <v>7.1240782572380658E-3</v>
      </c>
    </row>
    <row r="172" spans="1:10" ht="24" customHeight="1" x14ac:dyDescent="0.2">
      <c r="A172" s="20" t="s">
        <v>464</v>
      </c>
      <c r="B172" s="21" t="s">
        <v>465</v>
      </c>
      <c r="C172" s="22" t="s">
        <v>23</v>
      </c>
      <c r="D172" s="22" t="s">
        <v>466</v>
      </c>
      <c r="E172" s="23" t="s">
        <v>130</v>
      </c>
      <c r="F172" s="21">
        <v>40.200000000000003</v>
      </c>
      <c r="G172" s="24">
        <v>285.01</v>
      </c>
      <c r="H172" s="24">
        <v>353.46</v>
      </c>
      <c r="I172" s="24">
        <v>14209.09</v>
      </c>
      <c r="J172" s="25">
        <v>6.2470751780681032E-3</v>
      </c>
    </row>
    <row r="173" spans="1:10" ht="48" customHeight="1" x14ac:dyDescent="0.2">
      <c r="A173" s="20" t="s">
        <v>467</v>
      </c>
      <c r="B173" s="21" t="s">
        <v>468</v>
      </c>
      <c r="C173" s="22" t="s">
        <v>23</v>
      </c>
      <c r="D173" s="22" t="s">
        <v>469</v>
      </c>
      <c r="E173" s="23" t="s">
        <v>25</v>
      </c>
      <c r="F173" s="21">
        <v>44.22</v>
      </c>
      <c r="G173" s="24">
        <v>36.380000000000003</v>
      </c>
      <c r="H173" s="24">
        <v>45.11</v>
      </c>
      <c r="I173" s="24">
        <v>1994.76</v>
      </c>
      <c r="J173" s="25">
        <v>8.7700307916996302E-4</v>
      </c>
    </row>
    <row r="174" spans="1:10" ht="24" customHeight="1" x14ac:dyDescent="0.2">
      <c r="A174" s="15" t="s">
        <v>470</v>
      </c>
      <c r="B174" s="16"/>
      <c r="C174" s="16"/>
      <c r="D174" s="16" t="s">
        <v>471</v>
      </c>
      <c r="E174" s="16"/>
      <c r="F174" s="17"/>
      <c r="G174" s="16"/>
      <c r="H174" s="16"/>
      <c r="I174" s="18">
        <v>7182.32</v>
      </c>
      <c r="J174" s="19">
        <v>3.1577316346748526E-3</v>
      </c>
    </row>
    <row r="175" spans="1:10" ht="24" customHeight="1" x14ac:dyDescent="0.2">
      <c r="A175" s="20" t="s">
        <v>472</v>
      </c>
      <c r="B175" s="21" t="s">
        <v>473</v>
      </c>
      <c r="C175" s="22" t="s">
        <v>23</v>
      </c>
      <c r="D175" s="22" t="s">
        <v>474</v>
      </c>
      <c r="E175" s="23" t="s">
        <v>25</v>
      </c>
      <c r="F175" s="21">
        <v>296.01</v>
      </c>
      <c r="G175" s="24">
        <v>6.3</v>
      </c>
      <c r="H175" s="24">
        <v>7.81</v>
      </c>
      <c r="I175" s="24">
        <v>2311.83</v>
      </c>
      <c r="J175" s="25">
        <v>1.0164039927196733E-3</v>
      </c>
    </row>
    <row r="176" spans="1:10" ht="24" customHeight="1" x14ac:dyDescent="0.2">
      <c r="A176" s="20" t="s">
        <v>475</v>
      </c>
      <c r="B176" s="21" t="s">
        <v>476</v>
      </c>
      <c r="C176" s="22" t="s">
        <v>23</v>
      </c>
      <c r="D176" s="22" t="s">
        <v>477</v>
      </c>
      <c r="E176" s="23" t="s">
        <v>25</v>
      </c>
      <c r="F176" s="21">
        <v>20</v>
      </c>
      <c r="G176" s="24">
        <v>12.21</v>
      </c>
      <c r="H176" s="24">
        <v>15.14</v>
      </c>
      <c r="I176" s="24">
        <v>302.8</v>
      </c>
      <c r="J176" s="25">
        <v>1.3312705908112495E-4</v>
      </c>
    </row>
    <row r="177" spans="1:10" ht="24" customHeight="1" x14ac:dyDescent="0.2">
      <c r="A177" s="20" t="s">
        <v>478</v>
      </c>
      <c r="B177" s="21" t="s">
        <v>479</v>
      </c>
      <c r="C177" s="22" t="s">
        <v>23</v>
      </c>
      <c r="D177" s="22" t="s">
        <v>480</v>
      </c>
      <c r="E177" s="23" t="s">
        <v>25</v>
      </c>
      <c r="F177" s="21">
        <v>64.91</v>
      </c>
      <c r="G177" s="24">
        <v>22.57</v>
      </c>
      <c r="H177" s="24">
        <v>27.99</v>
      </c>
      <c r="I177" s="24">
        <v>1816.83</v>
      </c>
      <c r="J177" s="25">
        <v>7.9877554408969696E-4</v>
      </c>
    </row>
    <row r="178" spans="1:10" ht="24" customHeight="1" x14ac:dyDescent="0.2">
      <c r="A178" s="20" t="s">
        <v>481</v>
      </c>
      <c r="B178" s="21" t="s">
        <v>482</v>
      </c>
      <c r="C178" s="22" t="s">
        <v>23</v>
      </c>
      <c r="D178" s="22" t="s">
        <v>483</v>
      </c>
      <c r="E178" s="23" t="s">
        <v>25</v>
      </c>
      <c r="F178" s="21">
        <v>708.27</v>
      </c>
      <c r="G178" s="24">
        <v>2.39</v>
      </c>
      <c r="H178" s="24">
        <v>2.96</v>
      </c>
      <c r="I178" s="24">
        <v>2096.4699999999998</v>
      </c>
      <c r="J178" s="25">
        <v>9.2172022969552844E-4</v>
      </c>
    </row>
    <row r="179" spans="1:10" ht="24" customHeight="1" thickBot="1" x14ac:dyDescent="0.25">
      <c r="A179" s="32" t="s">
        <v>484</v>
      </c>
      <c r="B179" s="33" t="s">
        <v>485</v>
      </c>
      <c r="C179" s="34" t="s">
        <v>23</v>
      </c>
      <c r="D179" s="34" t="s">
        <v>486</v>
      </c>
      <c r="E179" s="35" t="s">
        <v>35</v>
      </c>
      <c r="F179" s="33">
        <v>1</v>
      </c>
      <c r="G179" s="36">
        <v>527.65</v>
      </c>
      <c r="H179" s="36">
        <v>654.39</v>
      </c>
      <c r="I179" s="36">
        <v>654.39</v>
      </c>
      <c r="J179" s="37">
        <v>2.8770480908882877E-4</v>
      </c>
    </row>
    <row r="180" spans="1:10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">
      <c r="A181" s="113"/>
      <c r="B181" s="113"/>
      <c r="C181" s="113"/>
      <c r="D181" s="3"/>
      <c r="E181" s="2"/>
      <c r="F181" s="114" t="s">
        <v>487</v>
      </c>
      <c r="G181" s="113"/>
      <c r="H181" s="115">
        <v>1834373.67</v>
      </c>
      <c r="I181" s="113"/>
      <c r="J181" s="113"/>
    </row>
    <row r="182" spans="1:10" x14ac:dyDescent="0.2">
      <c r="A182" s="113"/>
      <c r="B182" s="113"/>
      <c r="C182" s="113"/>
      <c r="D182" s="3"/>
      <c r="E182" s="2"/>
      <c r="F182" s="114" t="s">
        <v>488</v>
      </c>
      <c r="G182" s="113"/>
      <c r="H182" s="115">
        <v>440145.14</v>
      </c>
      <c r="I182" s="113"/>
      <c r="J182" s="113"/>
    </row>
    <row r="183" spans="1:10" x14ac:dyDescent="0.2">
      <c r="A183" s="113"/>
      <c r="B183" s="113"/>
      <c r="C183" s="113"/>
      <c r="D183" s="3"/>
      <c r="E183" s="2"/>
      <c r="F183" s="114" t="s">
        <v>489</v>
      </c>
      <c r="G183" s="113"/>
      <c r="H183" s="115">
        <v>2274518.81</v>
      </c>
      <c r="I183" s="113"/>
      <c r="J183" s="113"/>
    </row>
    <row r="184" spans="1:10" ht="60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69.95" customHeight="1" x14ac:dyDescent="0.2">
      <c r="A185" s="116" t="s">
        <v>1205</v>
      </c>
      <c r="B185" s="117"/>
      <c r="C185" s="117"/>
      <c r="D185" s="117"/>
      <c r="E185" s="117"/>
      <c r="F185" s="117"/>
      <c r="G185" s="117"/>
      <c r="H185" s="117"/>
      <c r="I185" s="117"/>
      <c r="J185" s="117"/>
    </row>
  </sheetData>
  <mergeCells count="19">
    <mergeCell ref="G2:H2"/>
    <mergeCell ref="I2:J2"/>
    <mergeCell ref="C1:D1"/>
    <mergeCell ref="C2:D2"/>
    <mergeCell ref="A183:C183"/>
    <mergeCell ref="F183:G183"/>
    <mergeCell ref="H183:J183"/>
    <mergeCell ref="A185:J185"/>
    <mergeCell ref="A3:J3"/>
    <mergeCell ref="A181:C181"/>
    <mergeCell ref="F181:G181"/>
    <mergeCell ref="H181:J181"/>
    <mergeCell ref="A182:C182"/>
    <mergeCell ref="F182:G182"/>
    <mergeCell ref="H182:J182"/>
    <mergeCell ref="E1:F1"/>
    <mergeCell ref="G1:H1"/>
    <mergeCell ref="I1:J1"/>
    <mergeCell ref="E2:F2"/>
  </mergeCells>
  <pageMargins left="0.5" right="0.5" top="1" bottom="1" header="0.5" footer="0.5"/>
  <pageSetup paperSize="9" scale="74" fitToHeight="0" orientation="landscape" r:id="rId1"/>
  <headerFooter>
    <oddHeader xml:space="preserve">&amp;L &amp;CA&amp;"Arial,Negrito"NE KAROLYNE A. GOMES EIRELI
CNPJ: 12.631.005/0001-00    </oddHeader>
    <oddFooter>&amp;L &amp;C&amp;"Arial,Negrito"C B WORK CONSTRUTORA – CNPJ: 12.631.005/0001-00 - INSC. MUNICIPAL: 340.187 - RUA JOSÉ FLORÊNCIO, 1045  BAIRRO CACOAL – MEDICILÂNDIA – PARÁ - FONE (93) 99196-9441 – e-mail: cbwork-construtora@hotmail.com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5919F-81C9-4B60-9A1C-F7C77A0E861A}">
  <dimension ref="A1:F42"/>
  <sheetViews>
    <sheetView view="pageBreakPreview" zoomScale="115" zoomScaleNormal="100" zoomScaleSheetLayoutView="115" workbookViewId="0">
      <selection activeCell="E33" sqref="E33:E34"/>
    </sheetView>
  </sheetViews>
  <sheetFormatPr defaultRowHeight="14.25" x14ac:dyDescent="0.2"/>
  <cols>
    <col min="1" max="1" width="7.5" style="180" customWidth="1"/>
    <col min="2" max="2" width="34.5" style="180" customWidth="1"/>
    <col min="3" max="3" width="9.875" style="180" customWidth="1"/>
    <col min="4" max="4" width="11.5" style="180" customWidth="1"/>
    <col min="5" max="5" width="9.625" style="180" customWidth="1"/>
    <col min="6" max="6" width="12" style="180" customWidth="1"/>
  </cols>
  <sheetData>
    <row r="1" spans="1:6" x14ac:dyDescent="0.2">
      <c r="A1" s="182"/>
      <c r="B1" s="183"/>
      <c r="C1" s="183"/>
      <c r="D1" s="183"/>
      <c r="E1" s="183"/>
      <c r="F1" s="184"/>
    </row>
    <row r="2" spans="1:6" ht="36" customHeight="1" x14ac:dyDescent="0.2">
      <c r="A2" s="185"/>
      <c r="B2" s="181"/>
      <c r="C2" s="181"/>
      <c r="D2" s="181"/>
      <c r="E2" s="181"/>
      <c r="F2" s="186"/>
    </row>
    <row r="3" spans="1:6" x14ac:dyDescent="0.2">
      <c r="A3" s="187" t="s">
        <v>1206</v>
      </c>
      <c r="B3" s="154"/>
      <c r="C3" s="154"/>
      <c r="D3" s="154"/>
      <c r="E3" s="154"/>
      <c r="F3" s="188"/>
    </row>
    <row r="4" spans="1:6" x14ac:dyDescent="0.2">
      <c r="A4" s="189" t="s">
        <v>1207</v>
      </c>
      <c r="B4" s="155" t="s">
        <v>1208</v>
      </c>
      <c r="C4" s="156" t="s">
        <v>1209</v>
      </c>
      <c r="D4" s="157"/>
      <c r="E4" s="156" t="s">
        <v>1210</v>
      </c>
      <c r="F4" s="190"/>
    </row>
    <row r="5" spans="1:6" x14ac:dyDescent="0.2">
      <c r="A5" s="191"/>
      <c r="B5" s="158"/>
      <c r="C5" s="159" t="s">
        <v>1211</v>
      </c>
      <c r="D5" s="160" t="s">
        <v>1212</v>
      </c>
      <c r="E5" s="160" t="s">
        <v>1213</v>
      </c>
      <c r="F5" s="192" t="s">
        <v>1212</v>
      </c>
    </row>
    <row r="6" spans="1:6" x14ac:dyDescent="0.2">
      <c r="A6" s="193" t="s">
        <v>1214</v>
      </c>
      <c r="B6" s="161"/>
      <c r="C6" s="161"/>
      <c r="D6" s="161"/>
      <c r="E6" s="161"/>
      <c r="F6" s="194"/>
    </row>
    <row r="7" spans="1:6" x14ac:dyDescent="0.2">
      <c r="A7" s="195" t="s">
        <v>1215</v>
      </c>
      <c r="B7" s="162" t="s">
        <v>1216</v>
      </c>
      <c r="C7" s="163">
        <v>0</v>
      </c>
      <c r="D7" s="164">
        <v>0</v>
      </c>
      <c r="E7" s="165">
        <v>0.2</v>
      </c>
      <c r="F7" s="196">
        <v>0.2</v>
      </c>
    </row>
    <row r="8" spans="1:6" x14ac:dyDescent="0.2">
      <c r="A8" s="197" t="s">
        <v>1217</v>
      </c>
      <c r="B8" s="166" t="s">
        <v>1218</v>
      </c>
      <c r="C8" s="167">
        <v>1.4999999999999999E-2</v>
      </c>
      <c r="D8" s="168">
        <v>1.4999999999999999E-2</v>
      </c>
      <c r="E8" s="169">
        <v>1.4999999999999999E-2</v>
      </c>
      <c r="F8" s="198">
        <v>1.4999999999999999E-2</v>
      </c>
    </row>
    <row r="9" spans="1:6" x14ac:dyDescent="0.2">
      <c r="A9" s="195" t="s">
        <v>1219</v>
      </c>
      <c r="B9" s="162" t="s">
        <v>1220</v>
      </c>
      <c r="C9" s="163">
        <v>0.01</v>
      </c>
      <c r="D9" s="164">
        <v>0.01</v>
      </c>
      <c r="E9" s="165">
        <v>0.01</v>
      </c>
      <c r="F9" s="196">
        <v>0.01</v>
      </c>
    </row>
    <row r="10" spans="1:6" x14ac:dyDescent="0.2">
      <c r="A10" s="197" t="s">
        <v>1221</v>
      </c>
      <c r="B10" s="166" t="s">
        <v>1222</v>
      </c>
      <c r="C10" s="167">
        <v>2E-3</v>
      </c>
      <c r="D10" s="168">
        <v>2E-3</v>
      </c>
      <c r="E10" s="169">
        <v>2E-3</v>
      </c>
      <c r="F10" s="198">
        <v>2E-3</v>
      </c>
    </row>
    <row r="11" spans="1:6" x14ac:dyDescent="0.2">
      <c r="A11" s="195" t="s">
        <v>1223</v>
      </c>
      <c r="B11" s="162" t="s">
        <v>1224</v>
      </c>
      <c r="C11" s="163">
        <v>6.0000000000000001E-3</v>
      </c>
      <c r="D11" s="164">
        <v>6.0000000000000001E-3</v>
      </c>
      <c r="E11" s="165">
        <v>6.0000000000000001E-3</v>
      </c>
      <c r="F11" s="196">
        <v>6.0000000000000001E-3</v>
      </c>
    </row>
    <row r="12" spans="1:6" x14ac:dyDescent="0.2">
      <c r="A12" s="197" t="s">
        <v>1225</v>
      </c>
      <c r="B12" s="166" t="s">
        <v>1226</v>
      </c>
      <c r="C12" s="167">
        <v>2.5000000000000001E-2</v>
      </c>
      <c r="D12" s="168">
        <v>2.5000000000000001E-2</v>
      </c>
      <c r="E12" s="169">
        <v>2.5000000000000001E-2</v>
      </c>
      <c r="F12" s="198">
        <v>2.5000000000000001E-2</v>
      </c>
    </row>
    <row r="13" spans="1:6" x14ac:dyDescent="0.2">
      <c r="A13" s="195" t="s">
        <v>1227</v>
      </c>
      <c r="B13" s="162" t="s">
        <v>1228</v>
      </c>
      <c r="C13" s="163">
        <v>0.03</v>
      </c>
      <c r="D13" s="164">
        <v>0.03</v>
      </c>
      <c r="E13" s="165">
        <v>0.03</v>
      </c>
      <c r="F13" s="196">
        <v>0.03</v>
      </c>
    </row>
    <row r="14" spans="1:6" x14ac:dyDescent="0.2">
      <c r="A14" s="197" t="s">
        <v>1229</v>
      </c>
      <c r="B14" s="166" t="s">
        <v>1230</v>
      </c>
      <c r="C14" s="167">
        <v>0.08</v>
      </c>
      <c r="D14" s="168">
        <v>0.08</v>
      </c>
      <c r="E14" s="169">
        <v>0.08</v>
      </c>
      <c r="F14" s="198">
        <v>0.08</v>
      </c>
    </row>
    <row r="15" spans="1:6" x14ac:dyDescent="0.2">
      <c r="A15" s="195" t="s">
        <v>1231</v>
      </c>
      <c r="B15" s="162" t="s">
        <v>1232</v>
      </c>
      <c r="C15" s="163">
        <v>0</v>
      </c>
      <c r="D15" s="164">
        <v>0</v>
      </c>
      <c r="E15" s="165">
        <v>0</v>
      </c>
      <c r="F15" s="196">
        <v>0</v>
      </c>
    </row>
    <row r="16" spans="1:6" x14ac:dyDescent="0.2">
      <c r="A16" s="199" t="s">
        <v>1233</v>
      </c>
      <c r="B16" s="170" t="s">
        <v>1234</v>
      </c>
      <c r="C16" s="171">
        <v>0.16800000000000001</v>
      </c>
      <c r="D16" s="172">
        <v>0.16800000000000001</v>
      </c>
      <c r="E16" s="173">
        <v>0.36799999999999999</v>
      </c>
      <c r="F16" s="200">
        <v>0.36799999999999999</v>
      </c>
    </row>
    <row r="17" spans="1:6" x14ac:dyDescent="0.2">
      <c r="A17" s="193" t="s">
        <v>1235</v>
      </c>
      <c r="B17" s="161"/>
      <c r="C17" s="161"/>
      <c r="D17" s="161"/>
      <c r="E17" s="161"/>
      <c r="F17" s="194"/>
    </row>
    <row r="18" spans="1:6" x14ac:dyDescent="0.2">
      <c r="A18" s="195" t="s">
        <v>1236</v>
      </c>
      <c r="B18" s="162" t="s">
        <v>1237</v>
      </c>
      <c r="C18" s="163">
        <v>0.18110000000000001</v>
      </c>
      <c r="D18" s="162" t="s">
        <v>1238</v>
      </c>
      <c r="E18" s="165">
        <v>0.18110000000000001</v>
      </c>
      <c r="F18" s="201" t="s">
        <v>1238</v>
      </c>
    </row>
    <row r="19" spans="1:6" x14ac:dyDescent="0.2">
      <c r="A19" s="197" t="s">
        <v>1239</v>
      </c>
      <c r="B19" s="166" t="s">
        <v>1240</v>
      </c>
      <c r="C19" s="167">
        <v>4.1500000000000002E-2</v>
      </c>
      <c r="D19" s="166" t="s">
        <v>1238</v>
      </c>
      <c r="E19" s="169">
        <v>4.1500000000000002E-2</v>
      </c>
      <c r="F19" s="202" t="s">
        <v>1238</v>
      </c>
    </row>
    <row r="20" spans="1:6" x14ac:dyDescent="0.2">
      <c r="A20" s="195" t="s">
        <v>1241</v>
      </c>
      <c r="B20" s="162" t="s">
        <v>1242</v>
      </c>
      <c r="C20" s="163">
        <v>8.8999999999999999E-3</v>
      </c>
      <c r="D20" s="164">
        <v>6.7000000000000002E-3</v>
      </c>
      <c r="E20" s="165">
        <v>8.8999999999999999E-3</v>
      </c>
      <c r="F20" s="196">
        <v>6.7000000000000002E-3</v>
      </c>
    </row>
    <row r="21" spans="1:6" x14ac:dyDescent="0.2">
      <c r="A21" s="197" t="s">
        <v>1243</v>
      </c>
      <c r="B21" s="166" t="s">
        <v>1244</v>
      </c>
      <c r="C21" s="167">
        <v>0.10979999999999999</v>
      </c>
      <c r="D21" s="168">
        <v>8.3299999999999999E-2</v>
      </c>
      <c r="E21" s="169">
        <v>0.10979999999999999</v>
      </c>
      <c r="F21" s="198">
        <v>8.3299999999999999E-2</v>
      </c>
    </row>
    <row r="22" spans="1:6" x14ac:dyDescent="0.2">
      <c r="A22" s="195" t="s">
        <v>1245</v>
      </c>
      <c r="B22" s="162" t="s">
        <v>1246</v>
      </c>
      <c r="C22" s="163">
        <v>6.9999999999999999E-4</v>
      </c>
      <c r="D22" s="164">
        <v>5.9999999999999995E-4</v>
      </c>
      <c r="E22" s="165">
        <v>6.9999999999999999E-4</v>
      </c>
      <c r="F22" s="196">
        <v>5.9999999999999995E-4</v>
      </c>
    </row>
    <row r="23" spans="1:6" x14ac:dyDescent="0.2">
      <c r="A23" s="197" t="s">
        <v>1247</v>
      </c>
      <c r="B23" s="166" t="s">
        <v>1248</v>
      </c>
      <c r="C23" s="167">
        <v>7.3000000000000001E-3</v>
      </c>
      <c r="D23" s="168">
        <v>5.5999999999999999E-3</v>
      </c>
      <c r="E23" s="169">
        <v>7.3000000000000001E-3</v>
      </c>
      <c r="F23" s="198">
        <v>5.5999999999999999E-3</v>
      </c>
    </row>
    <row r="24" spans="1:6" x14ac:dyDescent="0.2">
      <c r="A24" s="195" t="s">
        <v>1249</v>
      </c>
      <c r="B24" s="162" t="s">
        <v>1250</v>
      </c>
      <c r="C24" s="163">
        <v>2.6800000000000001E-2</v>
      </c>
      <c r="D24" s="162" t="s">
        <v>1238</v>
      </c>
      <c r="E24" s="165">
        <v>2.6800000000000001E-2</v>
      </c>
      <c r="F24" s="201" t="s">
        <v>1238</v>
      </c>
    </row>
    <row r="25" spans="1:6" x14ac:dyDescent="0.2">
      <c r="A25" s="197" t="s">
        <v>1251</v>
      </c>
      <c r="B25" s="166" t="s">
        <v>1252</v>
      </c>
      <c r="C25" s="167">
        <v>1.1000000000000001E-3</v>
      </c>
      <c r="D25" s="168">
        <v>8.0000000000000004E-4</v>
      </c>
      <c r="E25" s="169">
        <v>1.1000000000000001E-3</v>
      </c>
      <c r="F25" s="198">
        <v>8.0000000000000004E-4</v>
      </c>
    </row>
    <row r="26" spans="1:6" x14ac:dyDescent="0.2">
      <c r="A26" s="195" t="s">
        <v>1253</v>
      </c>
      <c r="B26" s="162" t="s">
        <v>1254</v>
      </c>
      <c r="C26" s="163">
        <v>9.2700000000000005E-2</v>
      </c>
      <c r="D26" s="164">
        <v>7.0300000000000001E-2</v>
      </c>
      <c r="E26" s="165">
        <v>9.2700000000000005E-2</v>
      </c>
      <c r="F26" s="196">
        <v>7.0300000000000001E-2</v>
      </c>
    </row>
    <row r="27" spans="1:6" x14ac:dyDescent="0.2">
      <c r="A27" s="197" t="s">
        <v>1255</v>
      </c>
      <c r="B27" s="166" t="s">
        <v>1256</v>
      </c>
      <c r="C27" s="167">
        <v>2.9999999999999997E-4</v>
      </c>
      <c r="D27" s="168">
        <v>2.9999999999999997E-4</v>
      </c>
      <c r="E27" s="169">
        <v>2.9999999999999997E-4</v>
      </c>
      <c r="F27" s="198">
        <v>2.9999999999999997E-4</v>
      </c>
    </row>
    <row r="28" spans="1:6" x14ac:dyDescent="0.2">
      <c r="A28" s="203" t="s">
        <v>1257</v>
      </c>
      <c r="B28" s="159" t="s">
        <v>1234</v>
      </c>
      <c r="C28" s="174">
        <v>0.47020000000000001</v>
      </c>
      <c r="D28" s="175">
        <v>0.1676</v>
      </c>
      <c r="E28" s="176">
        <v>0.47020000000000001</v>
      </c>
      <c r="F28" s="204">
        <v>0.1676</v>
      </c>
    </row>
    <row r="29" spans="1:6" x14ac:dyDescent="0.2">
      <c r="A29" s="193" t="s">
        <v>1258</v>
      </c>
      <c r="B29" s="161"/>
      <c r="C29" s="161"/>
      <c r="D29" s="161"/>
      <c r="E29" s="161"/>
      <c r="F29" s="194"/>
    </row>
    <row r="30" spans="1:6" x14ac:dyDescent="0.2">
      <c r="A30" s="195" t="s">
        <v>1259</v>
      </c>
      <c r="B30" s="162" t="s">
        <v>1260</v>
      </c>
      <c r="C30" s="163">
        <v>5.6899999999999999E-2</v>
      </c>
      <c r="D30" s="164">
        <v>4.3200000000000002E-2</v>
      </c>
      <c r="E30" s="165">
        <v>5.6899999999999999E-2</v>
      </c>
      <c r="F30" s="196">
        <v>4.3200000000000002E-2</v>
      </c>
    </row>
    <row r="31" spans="1:6" x14ac:dyDescent="0.2">
      <c r="A31" s="197" t="s">
        <v>1261</v>
      </c>
      <c r="B31" s="166" t="s">
        <v>1262</v>
      </c>
      <c r="C31" s="167">
        <v>1.2999999999999999E-3</v>
      </c>
      <c r="D31" s="168">
        <v>1E-3</v>
      </c>
      <c r="E31" s="169">
        <v>1.2999999999999999E-3</v>
      </c>
      <c r="F31" s="198">
        <v>1E-3</v>
      </c>
    </row>
    <row r="32" spans="1:6" x14ac:dyDescent="0.2">
      <c r="A32" s="195" t="s">
        <v>1263</v>
      </c>
      <c r="B32" s="162" t="s">
        <v>1264</v>
      </c>
      <c r="C32" s="163">
        <v>4.4699999999999997E-2</v>
      </c>
      <c r="D32" s="164">
        <v>3.39E-2</v>
      </c>
      <c r="E32" s="165">
        <v>4.4699999999999997E-2</v>
      </c>
      <c r="F32" s="196">
        <v>3.39E-2</v>
      </c>
    </row>
    <row r="33" spans="1:6" x14ac:dyDescent="0.2">
      <c r="A33" s="197" t="s">
        <v>1265</v>
      </c>
      <c r="B33" s="166" t="s">
        <v>1266</v>
      </c>
      <c r="C33" s="167">
        <v>3.9300000000000002E-2</v>
      </c>
      <c r="D33" s="168">
        <v>2.98E-2</v>
      </c>
      <c r="E33" s="169">
        <v>0.04</v>
      </c>
      <c r="F33" s="198">
        <v>2.98E-2</v>
      </c>
    </row>
    <row r="34" spans="1:6" x14ac:dyDescent="0.2">
      <c r="A34" s="195" t="s">
        <v>1267</v>
      </c>
      <c r="B34" s="162" t="s">
        <v>1268</v>
      </c>
      <c r="C34" s="163">
        <v>4.7999999999999996E-3</v>
      </c>
      <c r="D34" s="164">
        <v>3.5999999999999999E-3</v>
      </c>
      <c r="E34" s="165">
        <v>4.7999999999999996E-3</v>
      </c>
      <c r="F34" s="196">
        <v>3.5999999999999999E-3</v>
      </c>
    </row>
    <row r="35" spans="1:6" x14ac:dyDescent="0.2">
      <c r="A35" s="199" t="s">
        <v>1269</v>
      </c>
      <c r="B35" s="170" t="s">
        <v>1234</v>
      </c>
      <c r="C35" s="171">
        <v>0.14699999999999999</v>
      </c>
      <c r="D35" s="172">
        <v>0.1115</v>
      </c>
      <c r="E35" s="173">
        <v>0.14699999999999999</v>
      </c>
      <c r="F35" s="200">
        <v>0.1115</v>
      </c>
    </row>
    <row r="36" spans="1:6" x14ac:dyDescent="0.2">
      <c r="A36" s="193" t="s">
        <v>1270</v>
      </c>
      <c r="B36" s="161"/>
      <c r="C36" s="161"/>
      <c r="D36" s="161"/>
      <c r="E36" s="161"/>
      <c r="F36" s="194"/>
    </row>
    <row r="37" spans="1:6" x14ac:dyDescent="0.2">
      <c r="A37" s="195" t="s">
        <v>1271</v>
      </c>
      <c r="B37" s="162" t="s">
        <v>1272</v>
      </c>
      <c r="C37" s="163">
        <v>7.9000000000000001E-2</v>
      </c>
      <c r="D37" s="164">
        <v>2.8199999999999999E-2</v>
      </c>
      <c r="E37" s="165">
        <v>0.17299999999999999</v>
      </c>
      <c r="F37" s="196">
        <v>6.1699999999999998E-2</v>
      </c>
    </row>
    <row r="38" spans="1:6" ht="36" x14ac:dyDescent="0.2">
      <c r="A38" s="205" t="s">
        <v>1273</v>
      </c>
      <c r="B38" s="166" t="s">
        <v>1274</v>
      </c>
      <c r="C38" s="177">
        <v>4.7999999999999996E-3</v>
      </c>
      <c r="D38" s="178">
        <v>3.5999999999999999E-3</v>
      </c>
      <c r="E38" s="179">
        <v>5.0000000000000001E-3</v>
      </c>
      <c r="F38" s="206">
        <v>3.8E-3</v>
      </c>
    </row>
    <row r="39" spans="1:6" x14ac:dyDescent="0.2">
      <c r="A39" s="203" t="s">
        <v>1275</v>
      </c>
      <c r="B39" s="159" t="s">
        <v>1234</v>
      </c>
      <c r="C39" s="174">
        <v>8.3799999999999999E-2</v>
      </c>
      <c r="D39" s="175">
        <v>3.1800000000000002E-2</v>
      </c>
      <c r="E39" s="176">
        <v>0.17799999999999999</v>
      </c>
      <c r="F39" s="204">
        <v>6.5500000000000003E-2</v>
      </c>
    </row>
    <row r="40" spans="1:6" ht="15" thickBot="1" x14ac:dyDescent="0.25">
      <c r="A40" s="207" t="s">
        <v>1276</v>
      </c>
      <c r="B40" s="208"/>
      <c r="C40" s="209">
        <v>0.86899999999999999</v>
      </c>
      <c r="D40" s="210">
        <v>0.47889999999999999</v>
      </c>
      <c r="E40" s="211">
        <v>1.1632</v>
      </c>
      <c r="F40" s="212">
        <v>0.71260000000000001</v>
      </c>
    </row>
    <row r="41" spans="1:6" x14ac:dyDescent="0.2">
      <c r="A41"/>
      <c r="B41"/>
      <c r="C41"/>
      <c r="D41"/>
      <c r="E41"/>
      <c r="F41"/>
    </row>
    <row r="42" spans="1:6" x14ac:dyDescent="0.2">
      <c r="A42"/>
      <c r="B42"/>
      <c r="C42"/>
      <c r="D42"/>
      <c r="E42"/>
      <c r="F42"/>
    </row>
  </sheetData>
  <mergeCells count="11">
    <mergeCell ref="A40:B40"/>
    <mergeCell ref="A1:F2"/>
    <mergeCell ref="A3:F3"/>
    <mergeCell ref="A4:A5"/>
    <mergeCell ref="B4:B5"/>
    <mergeCell ref="C4:D4"/>
    <mergeCell ref="E4:F4"/>
    <mergeCell ref="A6:F6"/>
    <mergeCell ref="A17:F17"/>
    <mergeCell ref="A29:F29"/>
    <mergeCell ref="A36:F36"/>
  </mergeCells>
  <pageMargins left="0.511811024" right="0.511811024" top="0.78740157499999996" bottom="0.78740157499999996" header="0.31496062000000002" footer="0.31496062000000002"/>
  <pageSetup paperSize="9" scale="98" orientation="portrait" horizontalDpi="0" verticalDpi="0" r:id="rId1"/>
  <headerFooter>
    <oddHeader xml:space="preserve">&amp;C&amp;"Arial,Negrito"ANE KAROLYNE A. GOMES EIRELI            
CNPJ: 12.631.005/0001-00        &amp;"Arial,Normal"     </oddHeader>
    <oddFooter>&amp;C&amp;"Arial,Negrito"C B WORK CONSTRUTORA – CNPJ: 12.631.005/0001-00 - INSC. MUNICIPAL: 340.187 - RUA JOSÉ FLORÊNCIO, 1045  BAIRRO CACOAL – MEDICILÂNDIA – PARÁ - FONE (93) 99196-9441 – e-mail: cbwork-construtora@hotmail.com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CDAFF-D864-42C8-9055-78B31623B0DC}">
  <dimension ref="A1:R76"/>
  <sheetViews>
    <sheetView workbookViewId="0">
      <selection sqref="A1:R1"/>
    </sheetView>
  </sheetViews>
  <sheetFormatPr defaultRowHeight="14.25" x14ac:dyDescent="0.2"/>
  <cols>
    <col min="1" max="4" width="3.75" style="341" customWidth="1"/>
    <col min="5" max="5" width="8.5" style="341" customWidth="1"/>
    <col min="6" max="6" width="6.875" style="341" customWidth="1"/>
    <col min="7" max="7" width="7.75" style="341" customWidth="1"/>
    <col min="8" max="8" width="6.875" style="341" customWidth="1"/>
    <col min="9" max="9" width="7.5" style="341" customWidth="1"/>
    <col min="10" max="11" width="3" style="341" customWidth="1"/>
    <col min="12" max="12" width="2.5" style="341" customWidth="1"/>
    <col min="13" max="14" width="2.375" style="341" customWidth="1"/>
    <col min="15" max="15" width="2.5" style="341" customWidth="1"/>
    <col min="16" max="17" width="2.375" style="341" customWidth="1"/>
    <col min="18" max="18" width="4.125" style="341" customWidth="1"/>
  </cols>
  <sheetData>
    <row r="1" spans="1:18" ht="52.5" customHeight="1" x14ac:dyDescent="0.25">
      <c r="A1" s="216" t="s">
        <v>1277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x14ac:dyDescent="0.2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1:18" x14ac:dyDescent="0.2">
      <c r="A3" s="219" t="s">
        <v>1278</v>
      </c>
      <c r="B3" s="220"/>
      <c r="C3" s="220"/>
      <c r="D3" s="220"/>
      <c r="E3" s="221"/>
      <c r="F3" s="222" t="s">
        <v>1279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18" x14ac:dyDescent="0.2">
      <c r="A4" s="225" t="s">
        <v>1280</v>
      </c>
      <c r="B4" s="226"/>
      <c r="C4" s="226"/>
      <c r="D4" s="226"/>
      <c r="E4" s="227"/>
      <c r="F4" s="228" t="s">
        <v>1281</v>
      </c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</row>
    <row r="5" spans="1:18" x14ac:dyDescent="0.2">
      <c r="A5" s="225" t="s">
        <v>1282</v>
      </c>
      <c r="B5" s="226"/>
      <c r="C5" s="226"/>
      <c r="D5" s="226"/>
      <c r="E5" s="227"/>
      <c r="F5" s="228" t="s">
        <v>1283</v>
      </c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30"/>
    </row>
    <row r="6" spans="1:18" x14ac:dyDescent="0.2">
      <c r="A6" s="225" t="s">
        <v>1284</v>
      </c>
      <c r="B6" s="226"/>
      <c r="C6" s="226"/>
      <c r="D6" s="226"/>
      <c r="E6" s="227"/>
      <c r="F6" s="231"/>
      <c r="G6" s="232"/>
      <c r="H6" s="232"/>
      <c r="I6" s="233"/>
      <c r="J6" s="233"/>
      <c r="K6" s="233"/>
      <c r="L6" s="233"/>
      <c r="M6" s="233"/>
      <c r="N6" s="233"/>
      <c r="O6" s="233"/>
      <c r="P6" s="233"/>
      <c r="Q6" s="233"/>
      <c r="R6" s="234"/>
    </row>
    <row r="7" spans="1:18" x14ac:dyDescent="0.2">
      <c r="A7" s="235" t="s">
        <v>1285</v>
      </c>
      <c r="B7" s="236"/>
      <c r="C7" s="236"/>
      <c r="D7" s="236"/>
      <c r="E7" s="237"/>
      <c r="F7" s="238"/>
      <c r="G7" s="239"/>
      <c r="H7" s="239"/>
      <c r="I7" s="240"/>
      <c r="J7" s="240"/>
      <c r="K7" s="240"/>
      <c r="L7" s="240"/>
      <c r="M7" s="240"/>
      <c r="N7" s="240"/>
      <c r="O7" s="240"/>
      <c r="P7" s="240"/>
      <c r="Q7" s="240"/>
      <c r="R7" s="241"/>
    </row>
    <row r="8" spans="1:18" x14ac:dyDescent="0.2">
      <c r="A8" s="242" t="s">
        <v>1286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4"/>
      <c r="Q8" s="245">
        <v>1</v>
      </c>
      <c r="R8" s="246"/>
    </row>
    <row r="9" spans="1:18" ht="15" thickBot="1" x14ac:dyDescent="0.25">
      <c r="A9" s="242" t="s">
        <v>1287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4"/>
      <c r="Q9" s="247">
        <v>0.05</v>
      </c>
      <c r="R9" s="248"/>
    </row>
    <row r="10" spans="1:18" x14ac:dyDescent="0.2">
      <c r="A10" s="249" t="s">
        <v>1288</v>
      </c>
      <c r="B10" s="250"/>
      <c r="C10" s="250"/>
      <c r="D10" s="250"/>
      <c r="E10" s="251"/>
      <c r="F10" s="252" t="s">
        <v>1289</v>
      </c>
      <c r="G10" s="253"/>
      <c r="H10" s="254"/>
      <c r="I10" s="255"/>
      <c r="J10" s="256" t="s">
        <v>1290</v>
      </c>
      <c r="K10" s="257"/>
      <c r="L10" s="257"/>
      <c r="M10" s="257"/>
      <c r="N10" s="257"/>
      <c r="O10" s="257"/>
      <c r="P10" s="257"/>
      <c r="Q10" s="257"/>
      <c r="R10" s="258"/>
    </row>
    <row r="11" spans="1:18" x14ac:dyDescent="0.2">
      <c r="A11" s="259"/>
      <c r="B11" s="260"/>
      <c r="C11" s="260"/>
      <c r="D11" s="260"/>
      <c r="E11" s="261"/>
      <c r="F11" s="262"/>
      <c r="G11" s="263"/>
      <c r="H11" s="264"/>
      <c r="I11" s="255"/>
      <c r="J11" s="265" t="s">
        <v>1291</v>
      </c>
      <c r="K11" s="266"/>
      <c r="L11" s="267"/>
      <c r="M11" s="268" t="s">
        <v>1292</v>
      </c>
      <c r="N11" s="266"/>
      <c r="O11" s="267"/>
      <c r="P11" s="268" t="s">
        <v>1293</v>
      </c>
      <c r="Q11" s="266"/>
      <c r="R11" s="269"/>
    </row>
    <row r="12" spans="1:18" ht="15" x14ac:dyDescent="0.2">
      <c r="A12" s="270" t="s">
        <v>1294</v>
      </c>
      <c r="B12" s="271"/>
      <c r="C12" s="271"/>
      <c r="D12" s="271"/>
      <c r="E12" s="272"/>
      <c r="F12" s="273">
        <v>4</v>
      </c>
      <c r="G12" s="274"/>
      <c r="H12" s="275"/>
      <c r="I12" s="5"/>
      <c r="J12" s="276" t="str">
        <f>CHOOSE([2]Plan4!$B$17,[2]Plan4!B6,[2]Plan4!C6,[2]Plan4!D6,[2]Plan4!E6,[2]Plan4!F6,[2]Plan4!G6)</f>
        <v>AC: taxa de administração central</v>
      </c>
      <c r="K12" s="277"/>
      <c r="L12" s="278"/>
      <c r="M12" s="279">
        <f>CHOOSE([2]Plan4!$B$17,[2]Plan4!H6,[2]Plan4!I6,[2]Plan4!J6,[2]Plan4!K6,[2]Plan4!L6,[2]Plan4!M6)</f>
        <v>1.5</v>
      </c>
      <c r="N12" s="277"/>
      <c r="O12" s="278"/>
      <c r="P12" s="279">
        <f>CHOOSE([2]Plan4!$B$17,[2]Plan4!N6,[2]Plan4!O6,[2]Plan4!P6,[2]Plan4!Q6,[2]Plan4!R6,[2]Plan4!S6)</f>
        <v>3.45</v>
      </c>
      <c r="Q12" s="277"/>
      <c r="R12" s="280"/>
    </row>
    <row r="13" spans="1:18" ht="15" x14ac:dyDescent="0.2">
      <c r="A13" s="281" t="s">
        <v>1295</v>
      </c>
      <c r="B13" s="282"/>
      <c r="C13" s="282"/>
      <c r="D13" s="282"/>
      <c r="E13" s="283"/>
      <c r="F13" s="284">
        <v>0.8</v>
      </c>
      <c r="G13" s="285"/>
      <c r="H13" s="286"/>
      <c r="I13" s="5"/>
      <c r="J13" s="276" t="str">
        <f>CHOOSE([2]Plan4!$B$17,[2]Plan4!B7,[2]Plan4!C7,[2]Plan4!D7,[2]Plan4!E7,[2]Plan4!F7,[2]Plan4!G7)</f>
        <v>S+G: taxa de seguros e garantias</v>
      </c>
      <c r="K13" s="277"/>
      <c r="L13" s="278"/>
      <c r="M13" s="279">
        <f>CHOOSE([2]Plan4!$B$17,[2]Plan4!H7,[2]Plan4!I7,[2]Plan4!J7,[2]Plan4!K7,[2]Plan4!L7,[2]Plan4!M7)</f>
        <v>0.3</v>
      </c>
      <c r="N13" s="277"/>
      <c r="O13" s="278"/>
      <c r="P13" s="279">
        <f>CHOOSE([2]Plan4!$B$17,[2]Plan4!N7,[2]Plan4!O7,[2]Plan4!P7,[2]Plan4!Q7,[2]Plan4!R7,[2]Plan4!S7)</f>
        <v>0.48</v>
      </c>
      <c r="Q13" s="277"/>
      <c r="R13" s="280"/>
    </row>
    <row r="14" spans="1:18" ht="15" x14ac:dyDescent="0.2">
      <c r="A14" s="281" t="s">
        <v>1296</v>
      </c>
      <c r="B14" s="282"/>
      <c r="C14" s="282"/>
      <c r="D14" s="282"/>
      <c r="E14" s="283"/>
      <c r="F14" s="284">
        <v>0.97</v>
      </c>
      <c r="G14" s="285"/>
      <c r="H14" s="286"/>
      <c r="I14" s="5"/>
      <c r="J14" s="276" t="str">
        <f>CHOOSE([2]Plan4!$B$17,[2]Plan4!B8,[2]Plan4!C8,[2]Plan4!D8,[2]Plan4!E8,[2]Plan4!F8,[2]Plan4!G8)</f>
        <v>R: taxa de riscos</v>
      </c>
      <c r="K14" s="277"/>
      <c r="L14" s="278"/>
      <c r="M14" s="279">
        <f>CHOOSE([2]Plan4!$B$17,[2]Plan4!H8,[2]Plan4!I8,[2]Plan4!J8,[2]Plan4!K8,[2]Plan4!L8,[2]Plan4!M8)</f>
        <v>0.56000000000000005</v>
      </c>
      <c r="N14" s="277"/>
      <c r="O14" s="278"/>
      <c r="P14" s="279">
        <f>CHOOSE([2]Plan4!$B$17,[2]Plan4!N8,[2]Plan4!O8,[2]Plan4!P8,[2]Plan4!Q8,[2]Plan4!R8,[2]Plan4!S8)</f>
        <v>0.85</v>
      </c>
      <c r="Q14" s="277"/>
      <c r="R14" s="280"/>
    </row>
    <row r="15" spans="1:18" ht="15" x14ac:dyDescent="0.2">
      <c r="A15" s="281" t="s">
        <v>1297</v>
      </c>
      <c r="B15" s="282"/>
      <c r="C15" s="282"/>
      <c r="D15" s="282"/>
      <c r="E15" s="283"/>
      <c r="F15" s="284">
        <v>0.59</v>
      </c>
      <c r="G15" s="285"/>
      <c r="H15" s="286"/>
      <c r="I15" s="5"/>
      <c r="J15" s="276" t="str">
        <f>CHOOSE([2]Plan4!$B$17,[2]Plan4!B9,[2]Plan4!C9,[2]Plan4!D9,[2]Plan4!E9,[2]Plan4!F9,[2]Plan4!G9)</f>
        <v>DF: taxa de despesas financeiras</v>
      </c>
      <c r="K15" s="277"/>
      <c r="L15" s="278"/>
      <c r="M15" s="279">
        <f>CHOOSE([2]Plan4!$B$17,[2]Plan4!H9,[2]Plan4!I9,[2]Plan4!J9,[2]Plan4!K9,[2]Plan4!L9,[2]Plan4!M9)</f>
        <v>0.85</v>
      </c>
      <c r="N15" s="277"/>
      <c r="O15" s="278"/>
      <c r="P15" s="279">
        <f>CHOOSE([2]Plan4!$B$17,[2]Plan4!N9,[2]Plan4!O9,[2]Plan4!P9,[2]Plan4!Q9,[2]Plan4!R9,[2]Plan4!S9)</f>
        <v>0.85</v>
      </c>
      <c r="Q15" s="277"/>
      <c r="R15" s="280"/>
    </row>
    <row r="16" spans="1:18" ht="15" x14ac:dyDescent="0.2">
      <c r="A16" s="281" t="s">
        <v>1298</v>
      </c>
      <c r="B16" s="282"/>
      <c r="C16" s="282"/>
      <c r="D16" s="282"/>
      <c r="E16" s="283"/>
      <c r="F16" s="284">
        <v>6.4870788461538611</v>
      </c>
      <c r="G16" s="285"/>
      <c r="H16" s="286"/>
      <c r="I16" s="5"/>
      <c r="J16" s="276" t="str">
        <f>CHOOSE([2]Plan4!$B$17,[2]Plan4!B10,[2]Plan4!C10,[2]Plan4!D10,[2]Plan4!E10,[2]Plan4!F10,[2]Plan4!G10)</f>
        <v>L: taxa de lucro/remuneração</v>
      </c>
      <c r="K16" s="277"/>
      <c r="L16" s="278"/>
      <c r="M16" s="279">
        <f>CHOOSE([2]Plan4!$B$17,[2]Plan4!H10,[2]Plan4!I10,[2]Plan4!J10,[2]Plan4!K10,[2]Plan4!L10,[2]Plan4!M10)</f>
        <v>3.5</v>
      </c>
      <c r="N16" s="277"/>
      <c r="O16" s="278"/>
      <c r="P16" s="279">
        <f>CHOOSE([2]Plan4!$B$17,[2]Plan4!N10,[2]Plan4!O10,[2]Plan4!P10,[2]Plan4!Q10,[2]Plan4!R10,[2]Plan4!S10)</f>
        <v>5.1100000000000003</v>
      </c>
      <c r="Q16" s="277"/>
      <c r="R16" s="280"/>
    </row>
    <row r="17" spans="1:18" ht="15" x14ac:dyDescent="0.2">
      <c r="A17" s="287" t="s">
        <v>1299</v>
      </c>
      <c r="B17" s="288"/>
      <c r="C17" s="288"/>
      <c r="D17" s="288"/>
      <c r="E17" s="289"/>
      <c r="F17" s="284">
        <v>0.65</v>
      </c>
      <c r="G17" s="285"/>
      <c r="H17" s="286"/>
      <c r="I17" s="5"/>
      <c r="J17" s="276" t="str">
        <f>CHOOSE([2]Plan4!$B$17,[2]Plan4!B11,[2]Plan4!C11,[2]Plan4!D11,[2]Plan4!E11,[2]Plan4!F11,[2]Plan4!G11)</f>
        <v>PIS</v>
      </c>
      <c r="K17" s="277"/>
      <c r="L17" s="278"/>
      <c r="M17" s="279">
        <f>CHOOSE([2]Plan4!$B$17,[2]Plan4!H11,[2]Plan4!I11,[2]Plan4!J11,[2]Plan4!K11,[2]Plan4!L11,[2]Plan4!M11)</f>
        <v>0.65</v>
      </c>
      <c r="N17" s="277"/>
      <c r="O17" s="278"/>
      <c r="P17" s="279">
        <f>CHOOSE([2]Plan4!$B$17,[2]Plan4!N11,[2]Plan4!O11,[2]Plan4!P11,[2]Plan4!Q11,[2]Plan4!R11,[2]Plan4!S11)</f>
        <v>0.65</v>
      </c>
      <c r="Q17" s="277"/>
      <c r="R17" s="280"/>
    </row>
    <row r="18" spans="1:18" ht="15" x14ac:dyDescent="0.2">
      <c r="A18" s="287" t="s">
        <v>1300</v>
      </c>
      <c r="B18" s="288"/>
      <c r="C18" s="288"/>
      <c r="D18" s="288"/>
      <c r="E18" s="289"/>
      <c r="F18" s="284">
        <v>3</v>
      </c>
      <c r="G18" s="285"/>
      <c r="H18" s="286"/>
      <c r="I18" s="5"/>
      <c r="J18" s="276" t="str">
        <f>CHOOSE([2]Plan4!$B$17,[2]Plan4!B12,[2]Plan4!C12,[2]Plan4!D12,[2]Plan4!E12,[2]Plan4!F12,[2]Plan4!G12)</f>
        <v>COFINS</v>
      </c>
      <c r="K18" s="277"/>
      <c r="L18" s="278"/>
      <c r="M18" s="279">
        <f>CHOOSE([2]Plan4!$B$17,[2]Plan4!H12,[2]Plan4!I12,[2]Plan4!J12,[2]Plan4!K12,[2]Plan4!L12,[2]Plan4!M12)</f>
        <v>3</v>
      </c>
      <c r="N18" s="277"/>
      <c r="O18" s="278"/>
      <c r="P18" s="279">
        <f>CHOOSE([2]Plan4!$B$17,[2]Plan4!N12,[2]Plan4!O12,[2]Plan4!P12,[2]Plan4!Q12,[2]Plan4!R12,[2]Plan4!S12)</f>
        <v>3</v>
      </c>
      <c r="Q18" s="277"/>
      <c r="R18" s="280"/>
    </row>
    <row r="19" spans="1:18" ht="15" x14ac:dyDescent="0.2">
      <c r="A19" s="287" t="s">
        <v>1301</v>
      </c>
      <c r="B19" s="288"/>
      <c r="C19" s="288"/>
      <c r="D19" s="288"/>
      <c r="E19" s="289"/>
      <c r="F19" s="290">
        <f>Q8*Q9*100</f>
        <v>5</v>
      </c>
      <c r="G19" s="291"/>
      <c r="H19" s="292"/>
      <c r="I19" s="5"/>
      <c r="J19" s="293" t="str">
        <f>CHOOSE([2]Plan4!$B$17,[2]Plan4!B13,[2]Plan4!C13,[2]Plan4!D13,[2]Plan4!E13,[2]Plan4!F13,[2]Plan4!G13)</f>
        <v>ISSQN</v>
      </c>
      <c r="K19" s="294"/>
      <c r="L19" s="295"/>
      <c r="M19" s="296">
        <f>CHOOSE([2]Plan4!$B$17,[2]Plan4!H13,[2]Plan4!I13,[2]Plan4!J13,[2]Plan4!K13,[2]Plan4!L13,[2]Plan4!M13)</f>
        <v>2</v>
      </c>
      <c r="N19" s="294"/>
      <c r="O19" s="295"/>
      <c r="P19" s="296">
        <f>CHOOSE([2]Plan4!$B$17,[2]Plan4!N13,[2]Plan4!O13,[2]Plan4!P13,[2]Plan4!Q13,[2]Plan4!R13,[2]Plan4!S13)</f>
        <v>2</v>
      </c>
      <c r="Q19" s="294"/>
      <c r="R19" s="297"/>
    </row>
    <row r="20" spans="1:18" ht="15.75" thickBot="1" x14ac:dyDescent="0.25">
      <c r="A20" s="298" t="s">
        <v>1302</v>
      </c>
      <c r="B20" s="299"/>
      <c r="C20" s="299"/>
      <c r="D20" s="299"/>
      <c r="E20" s="300"/>
      <c r="F20" s="301">
        <f>IF([2]Plan4!A26=1,4.5,0)</f>
        <v>0</v>
      </c>
      <c r="G20" s="302"/>
      <c r="H20" s="303"/>
      <c r="I20" s="255"/>
      <c r="J20" s="304"/>
      <c r="K20" s="304"/>
      <c r="L20" s="304"/>
      <c r="M20" s="304"/>
      <c r="N20" s="304"/>
      <c r="O20" s="304"/>
      <c r="P20" s="304"/>
      <c r="Q20" s="304"/>
      <c r="R20" s="304"/>
    </row>
    <row r="21" spans="1:18" ht="18.75" thickBot="1" x14ac:dyDescent="0.25">
      <c r="A21" s="305" t="s">
        <v>1303</v>
      </c>
      <c r="B21" s="306"/>
      <c r="C21" s="306"/>
      <c r="D21" s="306"/>
      <c r="E21" s="307"/>
      <c r="F21" s="308">
        <f>TRUNC((((((1+F12/100+F13/100+F14/100)*(1+F15/100)*(1+F16/100))/(1-(F17/100+F18/100+F19/100+F20/100)))-1)*100),2)</f>
        <v>24.02</v>
      </c>
      <c r="G21" s="309"/>
      <c r="H21" s="310"/>
      <c r="I21" s="255"/>
      <c r="J21" s="311"/>
      <c r="K21" s="312"/>
      <c r="L21" s="312"/>
      <c r="M21" s="312"/>
      <c r="N21" s="312"/>
      <c r="O21" s="312"/>
      <c r="P21" s="312"/>
      <c r="Q21" s="312"/>
      <c r="R21" s="313"/>
    </row>
    <row r="22" spans="1:18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">
      <c r="A23" s="256" t="s">
        <v>1304</v>
      </c>
      <c r="B23" s="257"/>
      <c r="C23" s="257"/>
      <c r="D23" s="257"/>
      <c r="E23" s="257"/>
      <c r="F23" s="257"/>
      <c r="G23" s="257"/>
      <c r="H23" s="258"/>
      <c r="I23" s="314"/>
      <c r="J23" s="256" t="s">
        <v>1305</v>
      </c>
      <c r="K23" s="257"/>
      <c r="L23" s="257"/>
      <c r="M23" s="257"/>
      <c r="N23" s="257"/>
      <c r="O23" s="257"/>
      <c r="P23" s="257"/>
      <c r="Q23" s="257"/>
      <c r="R23" s="258"/>
    </row>
    <row r="24" spans="1:18" x14ac:dyDescent="0.2">
      <c r="A24" s="315" t="s">
        <v>1306</v>
      </c>
      <c r="B24" s="316"/>
      <c r="C24" s="316"/>
      <c r="D24" s="316"/>
      <c r="E24" s="317"/>
      <c r="F24" s="318">
        <f>TRUNC(((((1+F12/100+F13/100+F14/100)*(1+F15/100)*(1+F16/100))/(1-(F17/100+F18/100+F19/100)))-1)*100,2)</f>
        <v>24.02</v>
      </c>
      <c r="G24" s="319"/>
      <c r="H24" s="320"/>
      <c r="I24" s="321" t="str">
        <f>IF(F24&lt;J24," Atenção",IF(F24&gt;P24,"Atenção","OK"))</f>
        <v>Atenção</v>
      </c>
      <c r="J24" s="293">
        <f>CHOOSE([2]Plan4!$B$17,[2]Plan4!N19,[2]Plan4!N20,[2]Plan4!N21,[2]Plan4!N22,[2]Plan4!N23,[2]Plan4!N24)</f>
        <v>0</v>
      </c>
      <c r="K24" s="294"/>
      <c r="L24" s="295"/>
      <c r="M24" s="296">
        <f>CHOOSE([2]Plan4!$B$17,[2]Plan4!P19,[2]Plan4!P20,[2]Plan4!P21,[2]Plan4!P22,[2]Plan4!P23,[2]Plan4!P24)</f>
        <v>0</v>
      </c>
      <c r="N24" s="294"/>
      <c r="O24" s="295"/>
      <c r="P24" s="296">
        <f>CHOOSE([2]Plan4!$B$17,[2]Plan4!R19,[2]Plan4!R20,[2]Plan4!R21,[2]Plan4!R22,[2]Plan4!R23,[2]Plan4!R24)</f>
        <v>0</v>
      </c>
      <c r="Q24" s="294"/>
      <c r="R24" s="297"/>
    </row>
    <row r="25" spans="1:18" x14ac:dyDescent="0.2">
      <c r="A25" s="322" t="str">
        <f>IF(I24&lt;&gt;"OK", "O valor de BDI sem a desoneração está fora da faixa admitida no Acórdão TCU Plenária 2622/2013.",".")</f>
        <v>O valor de BDI sem a desoneração está fora da faixa admitida no Acórdão TCU Plenária 2622/2013.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</row>
    <row r="26" spans="1:18" ht="15.75" x14ac:dyDescent="0.25">
      <c r="A26" s="323" t="s">
        <v>1307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</row>
    <row r="27" spans="1:18" x14ac:dyDescent="0.2">
      <c r="A27" s="324" t="str">
        <f>"DECLARO que, de acordo com a legislação tributária do município de "&amp;F5&amp;", considerando a natureza da obra acima discriminada, para cálculo do valor de ISS a ser cobrado da empresa construtora, é aplicada a aliquota de "&amp;IF(F19="",0,F19)&amp;"% sobre o valor total da obra."&amp;"
"&amp;"
"&amp;"DECLARO que o percentual de encargos sociais utilizados no valor da mão-de-obra do orçamento são os encargos sociais praticados pelo SINAPI -SBC -ORSE - SEDOP."&amp;"
"&amp;"
"&amp;"DECLARO que o orçamento da obra foi verificado com os custos nas duas possibilidades de CONTRIBUIÇÃO PREVIDENCIÁRIA e foi adotada a modalidade "&amp;IF([2]Plan4!A26=1,"COM DESONERAÇÃO"&amp;" por ser a mais adequada ao Tomador "&amp;F3&amp;".",IF([2]Plan4!A26=2,"SEM DESONERAÇÃO","")&amp;" por ser a mais adequada ao Tomador "&amp;F3&amp;".")</f>
        <v>DECLARO que, de acordo com a legislação tributária do município de BRASIL NOVO/PA, considerando a natureza da obra acima discriminada, para cálculo do valor de ISS a ser cobrado da empresa construtora, é aplicada a aliquota de 5% sobre o valor total da obra.
DECLARO que o percentual de encargos sociais utilizados no valor da mão-de-obra do orçamento são os encargos sociais praticados pelo SINAPI -SBC -ORSE - SEDOP.
DECLARO que o orçamento da obra foi verificado com os custos nas duas possibilidades de CONTRIBUIÇÃO PREVIDENCIÁRIA e foi adotada a modalidade  por ser a mais adequada ao Tomador PREFEITURA MUNICIPAL DE BRASIL NOVO.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</row>
    <row r="28" spans="1:18" x14ac:dyDescent="0.2">
      <c r="A28" s="325" t="e">
        <f>IF(OR(#REF!=FALSE,#REF!=FALSE,#REF!=FALSE,I35=FALSE),("Atenção - Não esqueça de preencher o(s) campo(s): -" &amp; IF(#REF!=FALSE," Nº DA ART/RRT -","") &amp; IF(#REF!=FALSE," DATA -","") &amp; IF(#REF!=FALSE," IDENTIFICAÇÃO DO RESPONSÁVEL TÉCNICO -","") &amp; IF(I35=FALSE," IDENTIFICAÇÃO DO TOMADOR -","") &amp; ""),".")</f>
        <v>#REF!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</row>
    <row r="29" spans="1:18" x14ac:dyDescent="0.2">
      <c r="A29" s="213" t="s">
        <v>1308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</row>
    <row r="30" spans="1:18" x14ac:dyDescent="0.2">
      <c r="A30" s="326" t="s">
        <v>1281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8"/>
    </row>
    <row r="31" spans="1:18" x14ac:dyDescent="0.2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</row>
    <row r="32" spans="1:18" x14ac:dyDescent="0.2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</row>
    <row r="33" spans="1:18" x14ac:dyDescent="0.2">
      <c r="A33" s="330"/>
      <c r="B33" s="214"/>
      <c r="C33" s="214"/>
      <c r="D33" s="214"/>
      <c r="E33" s="214"/>
      <c r="F33" s="214"/>
      <c r="G33" s="214"/>
      <c r="H33" s="331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">
      <c r="A34" s="332" t="s">
        <v>1309</v>
      </c>
      <c r="B34" s="333"/>
      <c r="C34" s="333"/>
      <c r="D34" s="333"/>
      <c r="E34" s="333"/>
      <c r="F34" s="333"/>
      <c r="G34" s="333"/>
      <c r="H34" s="334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x14ac:dyDescent="0.2">
      <c r="A35" s="335" t="s">
        <v>1310</v>
      </c>
      <c r="B35" s="336"/>
      <c r="C35" s="336"/>
      <c r="D35" s="336"/>
      <c r="E35" s="336"/>
      <c r="F35" s="336"/>
      <c r="G35" s="336"/>
      <c r="H35" s="337"/>
      <c r="I35" s="255" t="b">
        <f>IF(LEN(A35)&lt;4,FALSE,TRUE)</f>
        <v>1</v>
      </c>
      <c r="J35" s="213"/>
      <c r="K35" s="213"/>
      <c r="L35" s="213"/>
      <c r="M35" s="213"/>
      <c r="N35" s="213"/>
      <c r="O35" s="213"/>
      <c r="P35" s="213"/>
      <c r="Q35" s="213"/>
      <c r="R35" s="213"/>
    </row>
    <row r="36" spans="1:18" x14ac:dyDescent="0.2">
      <c r="A36" s="338"/>
      <c r="B36" s="339"/>
      <c r="C36" s="339"/>
      <c r="D36" s="339"/>
      <c r="E36" s="339"/>
      <c r="F36" s="339"/>
      <c r="G36" s="339"/>
      <c r="H36" s="340"/>
      <c r="I36" s="213"/>
      <c r="J36" s="5"/>
      <c r="K36" s="5"/>
      <c r="L36" s="5"/>
      <c r="M36" s="5"/>
      <c r="N36" s="5"/>
      <c r="O36" s="5"/>
      <c r="P36" s="5"/>
      <c r="Q36" s="5"/>
      <c r="R36" s="5"/>
    </row>
    <row r="37" spans="1:18" x14ac:dyDescent="0.2">
      <c r="A37" s="213"/>
      <c r="B37" s="213"/>
      <c r="C37" s="213"/>
      <c r="D37" s="213"/>
      <c r="E37" s="213"/>
      <c r="F37" s="213"/>
      <c r="G37" s="213"/>
      <c r="H37" s="213"/>
      <c r="I37" s="213"/>
      <c r="J37" s="5"/>
      <c r="K37" s="5"/>
      <c r="L37" s="5"/>
      <c r="M37" s="5"/>
      <c r="N37" s="5"/>
      <c r="O37" s="5"/>
      <c r="P37" s="5"/>
      <c r="Q37" s="5"/>
      <c r="R37" s="5"/>
    </row>
    <row r="38" spans="1:18" x14ac:dyDescent="0.2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</row>
    <row r="39" spans="1:18" x14ac:dyDescent="0.2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</row>
    <row r="40" spans="1:18" x14ac:dyDescent="0.2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</row>
    <row r="41" spans="1:18" x14ac:dyDescent="0.2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</row>
    <row r="42" spans="1:18" x14ac:dyDescent="0.2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</row>
    <row r="43" spans="1:18" x14ac:dyDescent="0.2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</row>
    <row r="44" spans="1:18" x14ac:dyDescent="0.2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</row>
    <row r="45" spans="1:18" x14ac:dyDescent="0.2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</row>
    <row r="46" spans="1:18" x14ac:dyDescent="0.2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</row>
    <row r="47" spans="1:18" x14ac:dyDescent="0.2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</row>
    <row r="48" spans="1:18" x14ac:dyDescent="0.2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</row>
    <row r="49" spans="1:18" x14ac:dyDescent="0.2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</row>
    <row r="50" spans="1:18" x14ac:dyDescent="0.2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</row>
    <row r="51" spans="1:18" x14ac:dyDescent="0.2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</row>
    <row r="52" spans="1:18" x14ac:dyDescent="0.2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</row>
    <row r="53" spans="1:18" x14ac:dyDescent="0.2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</row>
    <row r="54" spans="1:18" x14ac:dyDescent="0.2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</row>
    <row r="55" spans="1:18" x14ac:dyDescent="0.2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</row>
    <row r="56" spans="1:18" x14ac:dyDescent="0.2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</row>
    <row r="57" spans="1:18" x14ac:dyDescent="0.2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</row>
    <row r="58" spans="1:18" x14ac:dyDescent="0.2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</row>
    <row r="59" spans="1:18" x14ac:dyDescent="0.2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</row>
    <row r="60" spans="1:18" x14ac:dyDescent="0.2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</row>
    <row r="61" spans="1:18" x14ac:dyDescent="0.2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</row>
    <row r="62" spans="1:18" x14ac:dyDescent="0.2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</row>
    <row r="63" spans="1:18" x14ac:dyDescent="0.2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</row>
    <row r="64" spans="1:18" x14ac:dyDescent="0.2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</row>
    <row r="65" spans="1:18" x14ac:dyDescent="0.2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</row>
    <row r="66" spans="1:18" x14ac:dyDescent="0.2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</row>
    <row r="67" spans="1:18" x14ac:dyDescent="0.2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</row>
    <row r="68" spans="1:18" x14ac:dyDescent="0.2">
      <c r="A68" s="21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</row>
    <row r="69" spans="1:18" x14ac:dyDescent="0.2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</row>
    <row r="70" spans="1:18" x14ac:dyDescent="0.2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</row>
    <row r="71" spans="1:18" x14ac:dyDescent="0.2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</row>
    <row r="72" spans="1:18" x14ac:dyDescent="0.2">
      <c r="A72" s="213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</row>
    <row r="73" spans="1:18" x14ac:dyDescent="0.2">
      <c r="A73" s="213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</row>
    <row r="74" spans="1:18" x14ac:dyDescent="0.2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</row>
    <row r="75" spans="1:18" x14ac:dyDescent="0.2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</row>
    <row r="76" spans="1:18" x14ac:dyDescent="0.2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</row>
  </sheetData>
  <mergeCells count="84">
    <mergeCell ref="A33:H33"/>
    <mergeCell ref="A34:H34"/>
    <mergeCell ref="A35:H35"/>
    <mergeCell ref="A36:H36"/>
    <mergeCell ref="A25:R25"/>
    <mergeCell ref="A26:R26"/>
    <mergeCell ref="A27:R27"/>
    <mergeCell ref="A28:R28"/>
    <mergeCell ref="A30:R30"/>
    <mergeCell ref="A32:R32"/>
    <mergeCell ref="A23:H23"/>
    <mergeCell ref="J23:R23"/>
    <mergeCell ref="A24:E24"/>
    <mergeCell ref="F24:H24"/>
    <mergeCell ref="J24:L24"/>
    <mergeCell ref="M24:O24"/>
    <mergeCell ref="P24:R24"/>
    <mergeCell ref="A20:E20"/>
    <mergeCell ref="F20:H20"/>
    <mergeCell ref="J20:L20"/>
    <mergeCell ref="M20:O20"/>
    <mergeCell ref="P20:R20"/>
    <mergeCell ref="A21:E21"/>
    <mergeCell ref="F21:H21"/>
    <mergeCell ref="A18:E18"/>
    <mergeCell ref="F18:H18"/>
    <mergeCell ref="J18:L18"/>
    <mergeCell ref="M18:O18"/>
    <mergeCell ref="P18:R18"/>
    <mergeCell ref="A19:E19"/>
    <mergeCell ref="F19:H19"/>
    <mergeCell ref="J19:L19"/>
    <mergeCell ref="M19:O19"/>
    <mergeCell ref="P19:R19"/>
    <mergeCell ref="A16:E16"/>
    <mergeCell ref="F16:H16"/>
    <mergeCell ref="J16:L16"/>
    <mergeCell ref="M16:O16"/>
    <mergeCell ref="P16:R16"/>
    <mergeCell ref="A17:E17"/>
    <mergeCell ref="F17:H17"/>
    <mergeCell ref="J17:L17"/>
    <mergeCell ref="M17:O17"/>
    <mergeCell ref="P17:R17"/>
    <mergeCell ref="A14:E14"/>
    <mergeCell ref="F14:H14"/>
    <mergeCell ref="J14:L14"/>
    <mergeCell ref="M14:O14"/>
    <mergeCell ref="P14:R14"/>
    <mergeCell ref="A15:E15"/>
    <mergeCell ref="F15:H15"/>
    <mergeCell ref="J15:L15"/>
    <mergeCell ref="M15:O15"/>
    <mergeCell ref="P15:R15"/>
    <mergeCell ref="A12:E12"/>
    <mergeCell ref="F12:H12"/>
    <mergeCell ref="J12:L12"/>
    <mergeCell ref="M12:O12"/>
    <mergeCell ref="P12:R12"/>
    <mergeCell ref="A13:E13"/>
    <mergeCell ref="F13:H13"/>
    <mergeCell ref="J13:L13"/>
    <mergeCell ref="M13:O13"/>
    <mergeCell ref="P13:R13"/>
    <mergeCell ref="A9:P9"/>
    <mergeCell ref="Q9:R9"/>
    <mergeCell ref="A10:E11"/>
    <mergeCell ref="F10:H11"/>
    <mergeCell ref="J10:R10"/>
    <mergeCell ref="J11:L11"/>
    <mergeCell ref="M11:O11"/>
    <mergeCell ref="P11:R11"/>
    <mergeCell ref="A5:E5"/>
    <mergeCell ref="F5:R5"/>
    <mergeCell ref="A6:E6"/>
    <mergeCell ref="A7:E7"/>
    <mergeCell ref="A8:P8"/>
    <mergeCell ref="Q8:R8"/>
    <mergeCell ref="A1:R1"/>
    <mergeCell ref="A2:R2"/>
    <mergeCell ref="A3:E3"/>
    <mergeCell ref="F3:R3"/>
    <mergeCell ref="A4:E4"/>
    <mergeCell ref="F4:R4"/>
  </mergeCells>
  <conditionalFormatting sqref="I24">
    <cfRule type="cellIs" dxfId="3" priority="1" stopIfTrue="1" operator="notEqual">
      <formula>"OK"</formula>
    </cfRule>
  </conditionalFormatting>
  <conditionalFormatting sqref="A30:R30 F12:H18 Q8:R9 A35:H35 F3:R5">
    <cfRule type="cellIs" dxfId="2" priority="2" stopIfTrue="1" operator="equal">
      <formula>0</formula>
    </cfRule>
  </conditionalFormatting>
  <conditionalFormatting sqref="A25:R25">
    <cfRule type="cellIs" dxfId="1" priority="3" stopIfTrue="1" operator="notEqual">
      <formula>"."</formula>
    </cfRule>
  </conditionalFormatting>
  <conditionalFormatting sqref="A28:R28">
    <cfRule type="cellIs" dxfId="0" priority="4" stopIfTrue="1" operator="notEqual">
      <formula>"."</formula>
    </cfRule>
  </conditionalFormatting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Drop Down 1">
              <controlPr defaultSize="0" autoLine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17</xdr:col>
                    <xdr:colOff>190500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Drop Down 2">
              <controlPr defaultSize="0" autoLine="0" autoPict="0">
                <anchor moveWithCells="1">
                  <from>
                    <xdr:col>5</xdr:col>
                    <xdr:colOff>9525</xdr:colOff>
                    <xdr:row>6</xdr:row>
                    <xdr:rowOff>9525</xdr:rowOff>
                  </from>
                  <to>
                    <xdr:col>17</xdr:col>
                    <xdr:colOff>200025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55CB6-F5A7-458B-9966-476A8EB4BACE}">
  <dimension ref="A1:J1497"/>
  <sheetViews>
    <sheetView view="pageBreakPreview" topLeftCell="C1462" zoomScale="60" zoomScaleNormal="100" workbookViewId="0">
      <selection activeCell="H7" sqref="H7"/>
    </sheetView>
  </sheetViews>
  <sheetFormatPr defaultRowHeight="14.25" x14ac:dyDescent="0.2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8" width="12" bestFit="1" customWidth="1"/>
    <col min="9" max="9" width="13" bestFit="1" customWidth="1"/>
    <col min="10" max="10" width="14" bestFit="1" customWidth="1"/>
  </cols>
  <sheetData>
    <row r="1" spans="1:10" ht="15" x14ac:dyDescent="0.2">
      <c r="A1" s="126"/>
      <c r="B1" s="127"/>
      <c r="C1" s="142" t="s">
        <v>0</v>
      </c>
      <c r="D1" s="142"/>
      <c r="E1" s="142" t="s">
        <v>1</v>
      </c>
      <c r="F1" s="142"/>
      <c r="G1" s="142" t="s">
        <v>2</v>
      </c>
      <c r="H1" s="142"/>
      <c r="I1" s="142" t="s">
        <v>3</v>
      </c>
      <c r="J1" s="143"/>
    </row>
    <row r="2" spans="1:10" ht="57.75" customHeight="1" thickBot="1" x14ac:dyDescent="0.25">
      <c r="A2" s="128"/>
      <c r="B2" s="129"/>
      <c r="C2" s="144" t="s">
        <v>4</v>
      </c>
      <c r="D2" s="144"/>
      <c r="E2" s="144" t="s">
        <v>5</v>
      </c>
      <c r="F2" s="144"/>
      <c r="G2" s="144" t="s">
        <v>6</v>
      </c>
      <c r="H2" s="144"/>
      <c r="I2" s="144" t="s">
        <v>7</v>
      </c>
      <c r="J2" s="145"/>
    </row>
    <row r="3" spans="1:10" ht="15.75" thickBot="1" x14ac:dyDescent="0.3">
      <c r="A3" s="140" t="s">
        <v>491</v>
      </c>
      <c r="B3" s="119"/>
      <c r="C3" s="119"/>
      <c r="D3" s="119"/>
      <c r="E3" s="119"/>
      <c r="F3" s="119"/>
      <c r="G3" s="119"/>
      <c r="H3" s="119"/>
      <c r="I3" s="119"/>
      <c r="J3" s="120"/>
    </row>
    <row r="4" spans="1:10" x14ac:dyDescent="0.2">
      <c r="A4" s="71" t="s">
        <v>19</v>
      </c>
      <c r="B4" s="69"/>
      <c r="C4" s="69"/>
      <c r="D4" s="69" t="s">
        <v>20</v>
      </c>
      <c r="E4" s="69"/>
      <c r="F4" s="141"/>
      <c r="G4" s="141"/>
      <c r="H4" s="70"/>
      <c r="I4" s="69"/>
      <c r="J4" s="72">
        <v>46183.85</v>
      </c>
    </row>
    <row r="5" spans="1:10" ht="15" x14ac:dyDescent="0.2">
      <c r="A5" s="73" t="s">
        <v>21</v>
      </c>
      <c r="B5" s="42" t="s">
        <v>10</v>
      </c>
      <c r="C5" s="41" t="s">
        <v>11</v>
      </c>
      <c r="D5" s="41" t="s">
        <v>12</v>
      </c>
      <c r="E5" s="137" t="s">
        <v>492</v>
      </c>
      <c r="F5" s="137"/>
      <c r="G5" s="43" t="s">
        <v>13</v>
      </c>
      <c r="H5" s="42" t="s">
        <v>14</v>
      </c>
      <c r="I5" s="42" t="s">
        <v>15</v>
      </c>
      <c r="J5" s="74" t="s">
        <v>17</v>
      </c>
    </row>
    <row r="6" spans="1:10" x14ac:dyDescent="0.2">
      <c r="A6" s="75" t="s">
        <v>493</v>
      </c>
      <c r="B6" s="45" t="s">
        <v>22</v>
      </c>
      <c r="C6" s="44" t="s">
        <v>23</v>
      </c>
      <c r="D6" s="44" t="s">
        <v>24</v>
      </c>
      <c r="E6" s="133" t="s">
        <v>494</v>
      </c>
      <c r="F6" s="133"/>
      <c r="G6" s="46" t="s">
        <v>25</v>
      </c>
      <c r="H6" s="47">
        <v>1</v>
      </c>
      <c r="I6" s="48">
        <v>256.52999999999997</v>
      </c>
      <c r="J6" s="76">
        <v>256.52999999999997</v>
      </c>
    </row>
    <row r="7" spans="1:10" ht="38.25" x14ac:dyDescent="0.2">
      <c r="A7" s="77" t="s">
        <v>495</v>
      </c>
      <c r="B7" s="50" t="s">
        <v>496</v>
      </c>
      <c r="C7" s="49" t="s">
        <v>23</v>
      </c>
      <c r="D7" s="49" t="s">
        <v>497</v>
      </c>
      <c r="E7" s="134" t="s">
        <v>498</v>
      </c>
      <c r="F7" s="134"/>
      <c r="G7" s="51" t="s">
        <v>44</v>
      </c>
      <c r="H7" s="52">
        <v>0.01</v>
      </c>
      <c r="I7" s="53">
        <v>301.48</v>
      </c>
      <c r="J7" s="78">
        <v>3.01</v>
      </c>
    </row>
    <row r="8" spans="1:10" ht="25.5" x14ac:dyDescent="0.2">
      <c r="A8" s="77" t="s">
        <v>495</v>
      </c>
      <c r="B8" s="50" t="s">
        <v>499</v>
      </c>
      <c r="C8" s="49" t="s">
        <v>23</v>
      </c>
      <c r="D8" s="49" t="s">
        <v>500</v>
      </c>
      <c r="E8" s="134" t="s">
        <v>501</v>
      </c>
      <c r="F8" s="134"/>
      <c r="G8" s="51" t="s">
        <v>502</v>
      </c>
      <c r="H8" s="52">
        <v>1</v>
      </c>
      <c r="I8" s="53">
        <v>21.71</v>
      </c>
      <c r="J8" s="78">
        <v>21.71</v>
      </c>
    </row>
    <row r="9" spans="1:10" ht="25.5" x14ac:dyDescent="0.2">
      <c r="A9" s="77" t="s">
        <v>495</v>
      </c>
      <c r="B9" s="50" t="s">
        <v>503</v>
      </c>
      <c r="C9" s="49" t="s">
        <v>23</v>
      </c>
      <c r="D9" s="49" t="s">
        <v>504</v>
      </c>
      <c r="E9" s="134" t="s">
        <v>501</v>
      </c>
      <c r="F9" s="134"/>
      <c r="G9" s="51" t="s">
        <v>502</v>
      </c>
      <c r="H9" s="52">
        <v>2</v>
      </c>
      <c r="I9" s="53">
        <v>17.100000000000001</v>
      </c>
      <c r="J9" s="78">
        <v>34.200000000000003</v>
      </c>
    </row>
    <row r="10" spans="1:10" ht="25.5" x14ac:dyDescent="0.2">
      <c r="A10" s="79" t="s">
        <v>505</v>
      </c>
      <c r="B10" s="55" t="s">
        <v>506</v>
      </c>
      <c r="C10" s="54" t="s">
        <v>23</v>
      </c>
      <c r="D10" s="54" t="s">
        <v>507</v>
      </c>
      <c r="E10" s="135" t="s">
        <v>508</v>
      </c>
      <c r="F10" s="135"/>
      <c r="G10" s="56" t="s">
        <v>25</v>
      </c>
      <c r="H10" s="57">
        <v>1</v>
      </c>
      <c r="I10" s="58">
        <v>164.06</v>
      </c>
      <c r="J10" s="80">
        <v>164.06</v>
      </c>
    </row>
    <row r="11" spans="1:10" ht="25.5" x14ac:dyDescent="0.2">
      <c r="A11" s="79" t="s">
        <v>505</v>
      </c>
      <c r="B11" s="55" t="s">
        <v>509</v>
      </c>
      <c r="C11" s="54" t="s">
        <v>23</v>
      </c>
      <c r="D11" s="54" t="s">
        <v>510</v>
      </c>
      <c r="E11" s="135" t="s">
        <v>508</v>
      </c>
      <c r="F11" s="135"/>
      <c r="G11" s="56" t="s">
        <v>130</v>
      </c>
      <c r="H11" s="57">
        <v>4</v>
      </c>
      <c r="I11" s="58">
        <v>6.92</v>
      </c>
      <c r="J11" s="80">
        <v>27.68</v>
      </c>
    </row>
    <row r="12" spans="1:10" x14ac:dyDescent="0.2">
      <c r="A12" s="79" t="s">
        <v>505</v>
      </c>
      <c r="B12" s="55" t="s">
        <v>511</v>
      </c>
      <c r="C12" s="54" t="s">
        <v>23</v>
      </c>
      <c r="D12" s="54" t="s">
        <v>512</v>
      </c>
      <c r="E12" s="135" t="s">
        <v>508</v>
      </c>
      <c r="F12" s="135"/>
      <c r="G12" s="56" t="s">
        <v>68</v>
      </c>
      <c r="H12" s="57">
        <v>0.11</v>
      </c>
      <c r="I12" s="58">
        <v>14.77</v>
      </c>
      <c r="J12" s="80">
        <v>1.62</v>
      </c>
    </row>
    <row r="13" spans="1:10" ht="25.5" x14ac:dyDescent="0.2">
      <c r="A13" s="79" t="s">
        <v>505</v>
      </c>
      <c r="B13" s="55" t="s">
        <v>513</v>
      </c>
      <c r="C13" s="54" t="s">
        <v>23</v>
      </c>
      <c r="D13" s="54" t="s">
        <v>514</v>
      </c>
      <c r="E13" s="135" t="s">
        <v>508</v>
      </c>
      <c r="F13" s="135"/>
      <c r="G13" s="56" t="s">
        <v>130</v>
      </c>
      <c r="H13" s="57">
        <v>1</v>
      </c>
      <c r="I13" s="58">
        <v>4.25</v>
      </c>
      <c r="J13" s="80">
        <v>4.25</v>
      </c>
    </row>
    <row r="14" spans="1:10" x14ac:dyDescent="0.2">
      <c r="A14" s="81"/>
      <c r="B14" s="82"/>
      <c r="C14" s="82"/>
      <c r="D14" s="82"/>
      <c r="E14" s="82" t="s">
        <v>515</v>
      </c>
      <c r="F14" s="83">
        <v>42.55</v>
      </c>
      <c r="G14" s="82" t="s">
        <v>516</v>
      </c>
      <c r="H14" s="83">
        <v>0</v>
      </c>
      <c r="I14" s="82" t="s">
        <v>517</v>
      </c>
      <c r="J14" s="84">
        <v>42.55</v>
      </c>
    </row>
    <row r="15" spans="1:10" x14ac:dyDescent="0.2">
      <c r="A15" s="81"/>
      <c r="B15" s="82"/>
      <c r="C15" s="82"/>
      <c r="D15" s="82"/>
      <c r="E15" s="82" t="s">
        <v>518</v>
      </c>
      <c r="F15" s="83">
        <v>61.61</v>
      </c>
      <c r="G15" s="82"/>
      <c r="H15" s="136" t="s">
        <v>519</v>
      </c>
      <c r="I15" s="136"/>
      <c r="J15" s="84">
        <v>318.14</v>
      </c>
    </row>
    <row r="16" spans="1:10" ht="15" thickBot="1" x14ac:dyDescent="0.25">
      <c r="A16" s="85"/>
      <c r="B16" s="86"/>
      <c r="C16" s="86"/>
      <c r="D16" s="86"/>
      <c r="E16" s="86"/>
      <c r="F16" s="86"/>
      <c r="G16" s="86" t="s">
        <v>520</v>
      </c>
      <c r="H16" s="87">
        <v>6</v>
      </c>
      <c r="I16" s="86" t="s">
        <v>521</v>
      </c>
      <c r="J16" s="88">
        <v>1908.84</v>
      </c>
    </row>
    <row r="17" spans="1:10" ht="15" thickTop="1" x14ac:dyDescent="0.2">
      <c r="A17" s="89"/>
      <c r="B17" s="60"/>
      <c r="C17" s="60"/>
      <c r="D17" s="60"/>
      <c r="E17" s="60"/>
      <c r="F17" s="60"/>
      <c r="G17" s="60"/>
      <c r="H17" s="60"/>
      <c r="I17" s="60"/>
      <c r="J17" s="90"/>
    </row>
    <row r="18" spans="1:10" ht="15" x14ac:dyDescent="0.2">
      <c r="A18" s="73" t="s">
        <v>26</v>
      </c>
      <c r="B18" s="42" t="s">
        <v>10</v>
      </c>
      <c r="C18" s="41" t="s">
        <v>11</v>
      </c>
      <c r="D18" s="41" t="s">
        <v>12</v>
      </c>
      <c r="E18" s="137" t="s">
        <v>492</v>
      </c>
      <c r="F18" s="137"/>
      <c r="G18" s="43" t="s">
        <v>13</v>
      </c>
      <c r="H18" s="42" t="s">
        <v>14</v>
      </c>
      <c r="I18" s="42" t="s">
        <v>15</v>
      </c>
      <c r="J18" s="74" t="s">
        <v>17</v>
      </c>
    </row>
    <row r="19" spans="1:10" ht="51" x14ac:dyDescent="0.2">
      <c r="A19" s="75" t="s">
        <v>493</v>
      </c>
      <c r="B19" s="45" t="s">
        <v>27</v>
      </c>
      <c r="C19" s="44" t="s">
        <v>23</v>
      </c>
      <c r="D19" s="44" t="s">
        <v>28</v>
      </c>
      <c r="E19" s="133" t="s">
        <v>494</v>
      </c>
      <c r="F19" s="133"/>
      <c r="G19" s="46" t="s">
        <v>25</v>
      </c>
      <c r="H19" s="47">
        <v>1</v>
      </c>
      <c r="I19" s="48">
        <v>410.77</v>
      </c>
      <c r="J19" s="76">
        <v>410.77</v>
      </c>
    </row>
    <row r="20" spans="1:10" ht="25.5" x14ac:dyDescent="0.2">
      <c r="A20" s="77" t="s">
        <v>495</v>
      </c>
      <c r="B20" s="50" t="s">
        <v>522</v>
      </c>
      <c r="C20" s="49" t="s">
        <v>23</v>
      </c>
      <c r="D20" s="49" t="s">
        <v>523</v>
      </c>
      <c r="E20" s="134" t="s">
        <v>501</v>
      </c>
      <c r="F20" s="134"/>
      <c r="G20" s="51" t="s">
        <v>502</v>
      </c>
      <c r="H20" s="52">
        <v>0.3</v>
      </c>
      <c r="I20" s="53">
        <v>22.18</v>
      </c>
      <c r="J20" s="78">
        <v>6.65</v>
      </c>
    </row>
    <row r="21" spans="1:10" ht="25.5" x14ac:dyDescent="0.2">
      <c r="A21" s="77" t="s">
        <v>495</v>
      </c>
      <c r="B21" s="50" t="s">
        <v>524</v>
      </c>
      <c r="C21" s="49" t="s">
        <v>23</v>
      </c>
      <c r="D21" s="49" t="s">
        <v>525</v>
      </c>
      <c r="E21" s="134" t="s">
        <v>501</v>
      </c>
      <c r="F21" s="134"/>
      <c r="G21" s="51" t="s">
        <v>502</v>
      </c>
      <c r="H21" s="52">
        <v>7.0000000000000007E-2</v>
      </c>
      <c r="I21" s="53">
        <v>21.8</v>
      </c>
      <c r="J21" s="78">
        <v>1.52</v>
      </c>
    </row>
    <row r="22" spans="1:10" ht="25.5" x14ac:dyDescent="0.2">
      <c r="A22" s="77" t="s">
        <v>495</v>
      </c>
      <c r="B22" s="50" t="s">
        <v>526</v>
      </c>
      <c r="C22" s="49" t="s">
        <v>23</v>
      </c>
      <c r="D22" s="49" t="s">
        <v>527</v>
      </c>
      <c r="E22" s="134" t="s">
        <v>501</v>
      </c>
      <c r="F22" s="134"/>
      <c r="G22" s="51" t="s">
        <v>502</v>
      </c>
      <c r="H22" s="52">
        <v>7.0000000000000007E-2</v>
      </c>
      <c r="I22" s="53">
        <v>17.52</v>
      </c>
      <c r="J22" s="78">
        <v>1.22</v>
      </c>
    </row>
    <row r="23" spans="1:10" ht="25.5" x14ac:dyDescent="0.2">
      <c r="A23" s="77" t="s">
        <v>495</v>
      </c>
      <c r="B23" s="50" t="s">
        <v>528</v>
      </c>
      <c r="C23" s="49" t="s">
        <v>23</v>
      </c>
      <c r="D23" s="49" t="s">
        <v>529</v>
      </c>
      <c r="E23" s="134" t="s">
        <v>501</v>
      </c>
      <c r="F23" s="134"/>
      <c r="G23" s="51" t="s">
        <v>502</v>
      </c>
      <c r="H23" s="52">
        <v>6.34</v>
      </c>
      <c r="I23" s="53">
        <v>20.75</v>
      </c>
      <c r="J23" s="78">
        <v>131.55000000000001</v>
      </c>
    </row>
    <row r="24" spans="1:10" ht="25.5" x14ac:dyDescent="0.2">
      <c r="A24" s="77" t="s">
        <v>495</v>
      </c>
      <c r="B24" s="50" t="s">
        <v>503</v>
      </c>
      <c r="C24" s="49" t="s">
        <v>23</v>
      </c>
      <c r="D24" s="49" t="s">
        <v>504</v>
      </c>
      <c r="E24" s="134" t="s">
        <v>501</v>
      </c>
      <c r="F24" s="134"/>
      <c r="G24" s="51" t="s">
        <v>502</v>
      </c>
      <c r="H24" s="52">
        <v>7.03</v>
      </c>
      <c r="I24" s="53">
        <v>17.100000000000001</v>
      </c>
      <c r="J24" s="78">
        <v>120.21</v>
      </c>
    </row>
    <row r="25" spans="1:10" ht="25.5" x14ac:dyDescent="0.2">
      <c r="A25" s="77" t="s">
        <v>495</v>
      </c>
      <c r="B25" s="50" t="s">
        <v>530</v>
      </c>
      <c r="C25" s="49" t="s">
        <v>23</v>
      </c>
      <c r="D25" s="49" t="s">
        <v>531</v>
      </c>
      <c r="E25" s="134" t="s">
        <v>498</v>
      </c>
      <c r="F25" s="134"/>
      <c r="G25" s="51" t="s">
        <v>44</v>
      </c>
      <c r="H25" s="52">
        <v>1.4999999999999999E-2</v>
      </c>
      <c r="I25" s="53">
        <v>417.19</v>
      </c>
      <c r="J25" s="78">
        <v>6.25</v>
      </c>
    </row>
    <row r="26" spans="1:10" ht="25.5" x14ac:dyDescent="0.2">
      <c r="A26" s="77" t="s">
        <v>495</v>
      </c>
      <c r="B26" s="50" t="s">
        <v>532</v>
      </c>
      <c r="C26" s="49" t="s">
        <v>23</v>
      </c>
      <c r="D26" s="49" t="s">
        <v>533</v>
      </c>
      <c r="E26" s="134" t="s">
        <v>501</v>
      </c>
      <c r="F26" s="134"/>
      <c r="G26" s="51" t="s">
        <v>25</v>
      </c>
      <c r="H26" s="52">
        <v>1.02</v>
      </c>
      <c r="I26" s="53">
        <v>44.66</v>
      </c>
      <c r="J26" s="78">
        <v>45.55</v>
      </c>
    </row>
    <row r="27" spans="1:10" ht="38.25" x14ac:dyDescent="0.2">
      <c r="A27" s="77" t="s">
        <v>495</v>
      </c>
      <c r="B27" s="50" t="s">
        <v>534</v>
      </c>
      <c r="C27" s="49" t="s">
        <v>23</v>
      </c>
      <c r="D27" s="49" t="s">
        <v>535</v>
      </c>
      <c r="E27" s="134" t="s">
        <v>536</v>
      </c>
      <c r="F27" s="134"/>
      <c r="G27" s="51" t="s">
        <v>25</v>
      </c>
      <c r="H27" s="52">
        <v>1</v>
      </c>
      <c r="I27" s="53">
        <v>38.03</v>
      </c>
      <c r="J27" s="78">
        <v>38.03</v>
      </c>
    </row>
    <row r="28" spans="1:10" ht="25.5" x14ac:dyDescent="0.2">
      <c r="A28" s="77" t="s">
        <v>495</v>
      </c>
      <c r="B28" s="50" t="s">
        <v>537</v>
      </c>
      <c r="C28" s="49" t="s">
        <v>23</v>
      </c>
      <c r="D28" s="49" t="s">
        <v>538</v>
      </c>
      <c r="E28" s="134" t="s">
        <v>498</v>
      </c>
      <c r="F28" s="134"/>
      <c r="G28" s="51" t="s">
        <v>44</v>
      </c>
      <c r="H28" s="52">
        <v>1.4999999999999999E-2</v>
      </c>
      <c r="I28" s="53">
        <v>176.26</v>
      </c>
      <c r="J28" s="78">
        <v>2.64</v>
      </c>
    </row>
    <row r="29" spans="1:10" ht="51" x14ac:dyDescent="0.2">
      <c r="A29" s="79" t="s">
        <v>505</v>
      </c>
      <c r="B29" s="55" t="s">
        <v>539</v>
      </c>
      <c r="C29" s="54" t="s">
        <v>23</v>
      </c>
      <c r="D29" s="54" t="s">
        <v>540</v>
      </c>
      <c r="E29" s="135" t="s">
        <v>508</v>
      </c>
      <c r="F29" s="135"/>
      <c r="G29" s="56" t="s">
        <v>35</v>
      </c>
      <c r="H29" s="57">
        <v>5.7999999999999996E-3</v>
      </c>
      <c r="I29" s="58">
        <v>21.39</v>
      </c>
      <c r="J29" s="80">
        <v>0.12</v>
      </c>
    </row>
    <row r="30" spans="1:10" ht="38.25" x14ac:dyDescent="0.2">
      <c r="A30" s="79" t="s">
        <v>505</v>
      </c>
      <c r="B30" s="55" t="s">
        <v>541</v>
      </c>
      <c r="C30" s="54" t="s">
        <v>23</v>
      </c>
      <c r="D30" s="54" t="s">
        <v>542</v>
      </c>
      <c r="E30" s="135" t="s">
        <v>508</v>
      </c>
      <c r="F30" s="135"/>
      <c r="G30" s="56" t="s">
        <v>25</v>
      </c>
      <c r="H30" s="57">
        <v>0.38600000000000001</v>
      </c>
      <c r="I30" s="58">
        <v>42.39</v>
      </c>
      <c r="J30" s="80">
        <v>16.36</v>
      </c>
    </row>
    <row r="31" spans="1:10" ht="25.5" x14ac:dyDescent="0.2">
      <c r="A31" s="79" t="s">
        <v>505</v>
      </c>
      <c r="B31" s="55" t="s">
        <v>543</v>
      </c>
      <c r="C31" s="54" t="s">
        <v>23</v>
      </c>
      <c r="D31" s="54" t="s">
        <v>544</v>
      </c>
      <c r="E31" s="135" t="s">
        <v>508</v>
      </c>
      <c r="F31" s="135"/>
      <c r="G31" s="56" t="s">
        <v>130</v>
      </c>
      <c r="H31" s="57">
        <v>0.53600000000000003</v>
      </c>
      <c r="I31" s="58">
        <v>3.91</v>
      </c>
      <c r="J31" s="80">
        <v>2.09</v>
      </c>
    </row>
    <row r="32" spans="1:10" ht="25.5" x14ac:dyDescent="0.2">
      <c r="A32" s="79" t="s">
        <v>505</v>
      </c>
      <c r="B32" s="55" t="s">
        <v>545</v>
      </c>
      <c r="C32" s="54" t="s">
        <v>23</v>
      </c>
      <c r="D32" s="54" t="s">
        <v>546</v>
      </c>
      <c r="E32" s="135" t="s">
        <v>508</v>
      </c>
      <c r="F32" s="135"/>
      <c r="G32" s="56" t="s">
        <v>547</v>
      </c>
      <c r="H32" s="57">
        <v>0.214</v>
      </c>
      <c r="I32" s="58">
        <v>0.21</v>
      </c>
      <c r="J32" s="80">
        <v>0.04</v>
      </c>
    </row>
    <row r="33" spans="1:10" ht="25.5" x14ac:dyDescent="0.2">
      <c r="A33" s="79" t="s">
        <v>505</v>
      </c>
      <c r="B33" s="55" t="s">
        <v>548</v>
      </c>
      <c r="C33" s="54" t="s">
        <v>23</v>
      </c>
      <c r="D33" s="54" t="s">
        <v>549</v>
      </c>
      <c r="E33" s="135" t="s">
        <v>508</v>
      </c>
      <c r="F33" s="135"/>
      <c r="G33" s="56" t="s">
        <v>35</v>
      </c>
      <c r="H33" s="57">
        <v>5.7000000000000002E-3</v>
      </c>
      <c r="I33" s="58">
        <v>8.56</v>
      </c>
      <c r="J33" s="80">
        <v>0.04</v>
      </c>
    </row>
    <row r="34" spans="1:10" ht="38.25" x14ac:dyDescent="0.2">
      <c r="A34" s="79" t="s">
        <v>505</v>
      </c>
      <c r="B34" s="55" t="s">
        <v>550</v>
      </c>
      <c r="C34" s="54" t="s">
        <v>23</v>
      </c>
      <c r="D34" s="54" t="s">
        <v>551</v>
      </c>
      <c r="E34" s="135" t="s">
        <v>508</v>
      </c>
      <c r="F34" s="135"/>
      <c r="G34" s="56" t="s">
        <v>35</v>
      </c>
      <c r="H34" s="57">
        <v>5.7999999999999996E-3</v>
      </c>
      <c r="I34" s="58">
        <v>13.78</v>
      </c>
      <c r="J34" s="80">
        <v>7.0000000000000007E-2</v>
      </c>
    </row>
    <row r="35" spans="1:10" ht="25.5" x14ac:dyDescent="0.2">
      <c r="A35" s="79" t="s">
        <v>505</v>
      </c>
      <c r="B35" s="55" t="s">
        <v>552</v>
      </c>
      <c r="C35" s="54" t="s">
        <v>23</v>
      </c>
      <c r="D35" s="54" t="s">
        <v>553</v>
      </c>
      <c r="E35" s="135" t="s">
        <v>508</v>
      </c>
      <c r="F35" s="135"/>
      <c r="G35" s="56" t="s">
        <v>35</v>
      </c>
      <c r="H35" s="57">
        <v>2.4E-2</v>
      </c>
      <c r="I35" s="58">
        <v>3.37</v>
      </c>
      <c r="J35" s="80">
        <v>0.08</v>
      </c>
    </row>
    <row r="36" spans="1:10" ht="25.5" x14ac:dyDescent="0.2">
      <c r="A36" s="79" t="s">
        <v>505</v>
      </c>
      <c r="B36" s="55" t="s">
        <v>554</v>
      </c>
      <c r="C36" s="54" t="s">
        <v>23</v>
      </c>
      <c r="D36" s="54" t="s">
        <v>555</v>
      </c>
      <c r="E36" s="135" t="s">
        <v>508</v>
      </c>
      <c r="F36" s="135"/>
      <c r="G36" s="56" t="s">
        <v>35</v>
      </c>
      <c r="H36" s="57">
        <v>2.3E-2</v>
      </c>
      <c r="I36" s="58">
        <v>6.84</v>
      </c>
      <c r="J36" s="80">
        <v>0.15</v>
      </c>
    </row>
    <row r="37" spans="1:10" ht="25.5" x14ac:dyDescent="0.2">
      <c r="A37" s="79" t="s">
        <v>505</v>
      </c>
      <c r="B37" s="55" t="s">
        <v>556</v>
      </c>
      <c r="C37" s="54" t="s">
        <v>23</v>
      </c>
      <c r="D37" s="54" t="s">
        <v>557</v>
      </c>
      <c r="E37" s="135" t="s">
        <v>508</v>
      </c>
      <c r="F37" s="135"/>
      <c r="G37" s="56" t="s">
        <v>35</v>
      </c>
      <c r="H37" s="57">
        <v>1.28</v>
      </c>
      <c r="I37" s="58">
        <v>0.06</v>
      </c>
      <c r="J37" s="80">
        <v>7.0000000000000007E-2</v>
      </c>
    </row>
    <row r="38" spans="1:10" ht="38.25" x14ac:dyDescent="0.2">
      <c r="A38" s="79" t="s">
        <v>505</v>
      </c>
      <c r="B38" s="55" t="s">
        <v>558</v>
      </c>
      <c r="C38" s="54" t="s">
        <v>23</v>
      </c>
      <c r="D38" s="54" t="s">
        <v>559</v>
      </c>
      <c r="E38" s="135" t="s">
        <v>508</v>
      </c>
      <c r="F38" s="135"/>
      <c r="G38" s="56" t="s">
        <v>35</v>
      </c>
      <c r="H38" s="57">
        <v>1.15E-2</v>
      </c>
      <c r="I38" s="58">
        <v>127.97</v>
      </c>
      <c r="J38" s="80">
        <v>1.47</v>
      </c>
    </row>
    <row r="39" spans="1:10" x14ac:dyDescent="0.2">
      <c r="A39" s="79" t="s">
        <v>505</v>
      </c>
      <c r="B39" s="55" t="s">
        <v>560</v>
      </c>
      <c r="C39" s="54" t="s">
        <v>23</v>
      </c>
      <c r="D39" s="54" t="s">
        <v>561</v>
      </c>
      <c r="E39" s="135" t="s">
        <v>508</v>
      </c>
      <c r="F39" s="135"/>
      <c r="G39" s="56" t="s">
        <v>35</v>
      </c>
      <c r="H39" s="57">
        <v>5.7999999999999996E-3</v>
      </c>
      <c r="I39" s="58">
        <v>4.8099999999999996</v>
      </c>
      <c r="J39" s="80">
        <v>0.02</v>
      </c>
    </row>
    <row r="40" spans="1:10" ht="25.5" x14ac:dyDescent="0.2">
      <c r="A40" s="79" t="s">
        <v>505</v>
      </c>
      <c r="B40" s="55" t="s">
        <v>509</v>
      </c>
      <c r="C40" s="54" t="s">
        <v>23</v>
      </c>
      <c r="D40" s="54" t="s">
        <v>510</v>
      </c>
      <c r="E40" s="135" t="s">
        <v>508</v>
      </c>
      <c r="F40" s="135"/>
      <c r="G40" s="56" t="s">
        <v>130</v>
      </c>
      <c r="H40" s="57">
        <v>0.9</v>
      </c>
      <c r="I40" s="58">
        <v>6.92</v>
      </c>
      <c r="J40" s="80">
        <v>6.22</v>
      </c>
    </row>
    <row r="41" spans="1:10" x14ac:dyDescent="0.2">
      <c r="A41" s="79" t="s">
        <v>505</v>
      </c>
      <c r="B41" s="55" t="s">
        <v>511</v>
      </c>
      <c r="C41" s="54" t="s">
        <v>23</v>
      </c>
      <c r="D41" s="54" t="s">
        <v>512</v>
      </c>
      <c r="E41" s="135" t="s">
        <v>508</v>
      </c>
      <c r="F41" s="135"/>
      <c r="G41" s="56" t="s">
        <v>68</v>
      </c>
      <c r="H41" s="57">
        <v>0.1</v>
      </c>
      <c r="I41" s="58">
        <v>14.77</v>
      </c>
      <c r="J41" s="80">
        <v>1.47</v>
      </c>
    </row>
    <row r="42" spans="1:10" x14ac:dyDescent="0.2">
      <c r="A42" s="79" t="s">
        <v>505</v>
      </c>
      <c r="B42" s="55" t="s">
        <v>562</v>
      </c>
      <c r="C42" s="54" t="s">
        <v>23</v>
      </c>
      <c r="D42" s="54" t="s">
        <v>563</v>
      </c>
      <c r="E42" s="135" t="s">
        <v>508</v>
      </c>
      <c r="F42" s="135"/>
      <c r="G42" s="56" t="s">
        <v>35</v>
      </c>
      <c r="H42" s="57">
        <v>4.6100000000000002E-2</v>
      </c>
      <c r="I42" s="58">
        <v>2.9</v>
      </c>
      <c r="J42" s="80">
        <v>0.13</v>
      </c>
    </row>
    <row r="43" spans="1:10" ht="25.5" x14ac:dyDescent="0.2">
      <c r="A43" s="79" t="s">
        <v>505</v>
      </c>
      <c r="B43" s="55" t="s">
        <v>564</v>
      </c>
      <c r="C43" s="54" t="s">
        <v>23</v>
      </c>
      <c r="D43" s="54" t="s">
        <v>565</v>
      </c>
      <c r="E43" s="135" t="s">
        <v>508</v>
      </c>
      <c r="F43" s="135"/>
      <c r="G43" s="56" t="s">
        <v>130</v>
      </c>
      <c r="H43" s="57">
        <v>0.25</v>
      </c>
      <c r="I43" s="58">
        <v>7.84</v>
      </c>
      <c r="J43" s="80">
        <v>1.96</v>
      </c>
    </row>
    <row r="44" spans="1:10" ht="25.5" x14ac:dyDescent="0.2">
      <c r="A44" s="79" t="s">
        <v>505</v>
      </c>
      <c r="B44" s="55" t="s">
        <v>566</v>
      </c>
      <c r="C44" s="54" t="s">
        <v>23</v>
      </c>
      <c r="D44" s="54" t="s">
        <v>567</v>
      </c>
      <c r="E44" s="135" t="s">
        <v>508</v>
      </c>
      <c r="F44" s="135"/>
      <c r="G44" s="56" t="s">
        <v>25</v>
      </c>
      <c r="H44" s="57">
        <v>0.318</v>
      </c>
      <c r="I44" s="58">
        <v>32.44</v>
      </c>
      <c r="J44" s="80">
        <v>10.31</v>
      </c>
    </row>
    <row r="45" spans="1:10" ht="25.5" x14ac:dyDescent="0.2">
      <c r="A45" s="79" t="s">
        <v>505</v>
      </c>
      <c r="B45" s="55" t="s">
        <v>568</v>
      </c>
      <c r="C45" s="54" t="s">
        <v>23</v>
      </c>
      <c r="D45" s="54" t="s">
        <v>569</v>
      </c>
      <c r="E45" s="135" t="s">
        <v>508</v>
      </c>
      <c r="F45" s="135"/>
      <c r="G45" s="56" t="s">
        <v>35</v>
      </c>
      <c r="H45" s="57">
        <v>2.1999999999999999E-2</v>
      </c>
      <c r="I45" s="58">
        <v>10.15</v>
      </c>
      <c r="J45" s="80">
        <v>0.22</v>
      </c>
    </row>
    <row r="46" spans="1:10" ht="25.5" x14ac:dyDescent="0.2">
      <c r="A46" s="79" t="s">
        <v>505</v>
      </c>
      <c r="B46" s="55" t="s">
        <v>570</v>
      </c>
      <c r="C46" s="54" t="s">
        <v>23</v>
      </c>
      <c r="D46" s="54" t="s">
        <v>571</v>
      </c>
      <c r="E46" s="135" t="s">
        <v>508</v>
      </c>
      <c r="F46" s="135"/>
      <c r="G46" s="56" t="s">
        <v>130</v>
      </c>
      <c r="H46" s="57">
        <v>0.7</v>
      </c>
      <c r="I46" s="58">
        <v>18.32</v>
      </c>
      <c r="J46" s="80">
        <v>12.82</v>
      </c>
    </row>
    <row r="47" spans="1:10" x14ac:dyDescent="0.2">
      <c r="A47" s="79" t="s">
        <v>505</v>
      </c>
      <c r="B47" s="55" t="s">
        <v>572</v>
      </c>
      <c r="C47" s="54" t="s">
        <v>23</v>
      </c>
      <c r="D47" s="54" t="s">
        <v>573</v>
      </c>
      <c r="E47" s="135" t="s">
        <v>508</v>
      </c>
      <c r="F47" s="135"/>
      <c r="G47" s="56" t="s">
        <v>25</v>
      </c>
      <c r="H47" s="57">
        <v>2.3E-2</v>
      </c>
      <c r="I47" s="58">
        <v>99.92</v>
      </c>
      <c r="J47" s="80">
        <v>2.29</v>
      </c>
    </row>
    <row r="48" spans="1:10" x14ac:dyDescent="0.2">
      <c r="A48" s="79" t="s">
        <v>505</v>
      </c>
      <c r="B48" s="55" t="s">
        <v>574</v>
      </c>
      <c r="C48" s="54" t="s">
        <v>23</v>
      </c>
      <c r="D48" s="54" t="s">
        <v>575</v>
      </c>
      <c r="E48" s="135" t="s">
        <v>508</v>
      </c>
      <c r="F48" s="135"/>
      <c r="G48" s="56" t="s">
        <v>68</v>
      </c>
      <c r="H48" s="57">
        <v>0.30299999999999999</v>
      </c>
      <c r="I48" s="58">
        <v>2.6</v>
      </c>
      <c r="J48" s="80">
        <v>0.78</v>
      </c>
    </row>
    <row r="49" spans="1:10" ht="25.5" x14ac:dyDescent="0.2">
      <c r="A49" s="79" t="s">
        <v>505</v>
      </c>
      <c r="B49" s="55" t="s">
        <v>576</v>
      </c>
      <c r="C49" s="54" t="s">
        <v>23</v>
      </c>
      <c r="D49" s="54" t="s">
        <v>577</v>
      </c>
      <c r="E49" s="135" t="s">
        <v>508</v>
      </c>
      <c r="F49" s="135"/>
      <c r="G49" s="56" t="s">
        <v>35</v>
      </c>
      <c r="H49" s="57">
        <v>3.4599999999999999E-2</v>
      </c>
      <c r="I49" s="58">
        <v>2.4500000000000002</v>
      </c>
      <c r="J49" s="80">
        <v>0.08</v>
      </c>
    </row>
    <row r="50" spans="1:10" ht="25.5" x14ac:dyDescent="0.2">
      <c r="A50" s="79" t="s">
        <v>505</v>
      </c>
      <c r="B50" s="55" t="s">
        <v>578</v>
      </c>
      <c r="C50" s="54" t="s">
        <v>23</v>
      </c>
      <c r="D50" s="54" t="s">
        <v>579</v>
      </c>
      <c r="E50" s="135" t="s">
        <v>508</v>
      </c>
      <c r="F50" s="135"/>
      <c r="G50" s="56" t="s">
        <v>35</v>
      </c>
      <c r="H50" s="57">
        <v>4.6100000000000002E-2</v>
      </c>
      <c r="I50" s="58">
        <v>7.94</v>
      </c>
      <c r="J50" s="80">
        <v>0.36</v>
      </c>
    </row>
    <row r="51" spans="1:10" x14ac:dyDescent="0.2">
      <c r="A51" s="81"/>
      <c r="B51" s="82"/>
      <c r="C51" s="82"/>
      <c r="D51" s="82"/>
      <c r="E51" s="82" t="s">
        <v>515</v>
      </c>
      <c r="F51" s="83">
        <v>224.96</v>
      </c>
      <c r="G51" s="82" t="s">
        <v>516</v>
      </c>
      <c r="H51" s="83">
        <v>0</v>
      </c>
      <c r="I51" s="82" t="s">
        <v>517</v>
      </c>
      <c r="J51" s="84">
        <v>224.96</v>
      </c>
    </row>
    <row r="52" spans="1:10" x14ac:dyDescent="0.2">
      <c r="A52" s="81"/>
      <c r="B52" s="82"/>
      <c r="C52" s="82"/>
      <c r="D52" s="82"/>
      <c r="E52" s="82" t="s">
        <v>518</v>
      </c>
      <c r="F52" s="83">
        <v>98.66</v>
      </c>
      <c r="G52" s="82"/>
      <c r="H52" s="136" t="s">
        <v>519</v>
      </c>
      <c r="I52" s="136"/>
      <c r="J52" s="84">
        <v>509.43</v>
      </c>
    </row>
    <row r="53" spans="1:10" ht="15" thickBot="1" x14ac:dyDescent="0.25">
      <c r="A53" s="85"/>
      <c r="B53" s="86"/>
      <c r="C53" s="86"/>
      <c r="D53" s="86"/>
      <c r="E53" s="86"/>
      <c r="F53" s="86"/>
      <c r="G53" s="86" t="s">
        <v>520</v>
      </c>
      <c r="H53" s="87">
        <v>40</v>
      </c>
      <c r="I53" s="86" t="s">
        <v>521</v>
      </c>
      <c r="J53" s="88">
        <v>20377.2</v>
      </c>
    </row>
    <row r="54" spans="1:10" ht="15" thickTop="1" x14ac:dyDescent="0.2">
      <c r="A54" s="89"/>
      <c r="B54" s="60"/>
      <c r="C54" s="60"/>
      <c r="D54" s="60"/>
      <c r="E54" s="60"/>
      <c r="F54" s="60"/>
      <c r="G54" s="60"/>
      <c r="H54" s="60"/>
      <c r="I54" s="60"/>
      <c r="J54" s="90"/>
    </row>
    <row r="55" spans="1:10" ht="15" x14ac:dyDescent="0.2">
      <c r="A55" s="73" t="s">
        <v>29</v>
      </c>
      <c r="B55" s="42" t="s">
        <v>10</v>
      </c>
      <c r="C55" s="41" t="s">
        <v>11</v>
      </c>
      <c r="D55" s="41" t="s">
        <v>12</v>
      </c>
      <c r="E55" s="137" t="s">
        <v>492</v>
      </c>
      <c r="F55" s="137"/>
      <c r="G55" s="43" t="s">
        <v>13</v>
      </c>
      <c r="H55" s="42" t="s">
        <v>14</v>
      </c>
      <c r="I55" s="42" t="s">
        <v>15</v>
      </c>
      <c r="J55" s="74" t="s">
        <v>17</v>
      </c>
    </row>
    <row r="56" spans="1:10" ht="25.5" x14ac:dyDescent="0.2">
      <c r="A56" s="75" t="s">
        <v>493</v>
      </c>
      <c r="B56" s="45" t="s">
        <v>30</v>
      </c>
      <c r="C56" s="44" t="s">
        <v>23</v>
      </c>
      <c r="D56" s="44" t="s">
        <v>31</v>
      </c>
      <c r="E56" s="133" t="s">
        <v>580</v>
      </c>
      <c r="F56" s="133"/>
      <c r="G56" s="46" t="s">
        <v>25</v>
      </c>
      <c r="H56" s="47">
        <v>1</v>
      </c>
      <c r="I56" s="48">
        <v>62.43</v>
      </c>
      <c r="J56" s="76">
        <v>62.43</v>
      </c>
    </row>
    <row r="57" spans="1:10" ht="25.5" x14ac:dyDescent="0.2">
      <c r="A57" s="77" t="s">
        <v>495</v>
      </c>
      <c r="B57" s="50" t="s">
        <v>581</v>
      </c>
      <c r="C57" s="49" t="s">
        <v>23</v>
      </c>
      <c r="D57" s="49" t="s">
        <v>582</v>
      </c>
      <c r="E57" s="134" t="s">
        <v>501</v>
      </c>
      <c r="F57" s="134"/>
      <c r="G57" s="51" t="s">
        <v>502</v>
      </c>
      <c r="H57" s="52">
        <v>0.3</v>
      </c>
      <c r="I57" s="53">
        <v>22.69</v>
      </c>
      <c r="J57" s="78">
        <v>6.8</v>
      </c>
    </row>
    <row r="58" spans="1:10" ht="25.5" x14ac:dyDescent="0.2">
      <c r="A58" s="77" t="s">
        <v>495</v>
      </c>
      <c r="B58" s="50" t="s">
        <v>499</v>
      </c>
      <c r="C58" s="49" t="s">
        <v>23</v>
      </c>
      <c r="D58" s="49" t="s">
        <v>500</v>
      </c>
      <c r="E58" s="134" t="s">
        <v>501</v>
      </c>
      <c r="F58" s="134"/>
      <c r="G58" s="51" t="s">
        <v>502</v>
      </c>
      <c r="H58" s="52">
        <v>0.8</v>
      </c>
      <c r="I58" s="53">
        <v>21.71</v>
      </c>
      <c r="J58" s="78">
        <v>17.36</v>
      </c>
    </row>
    <row r="59" spans="1:10" ht="25.5" x14ac:dyDescent="0.2">
      <c r="A59" s="77" t="s">
        <v>495</v>
      </c>
      <c r="B59" s="50" t="s">
        <v>503</v>
      </c>
      <c r="C59" s="49" t="s">
        <v>23</v>
      </c>
      <c r="D59" s="49" t="s">
        <v>504</v>
      </c>
      <c r="E59" s="134" t="s">
        <v>501</v>
      </c>
      <c r="F59" s="134"/>
      <c r="G59" s="51" t="s">
        <v>502</v>
      </c>
      <c r="H59" s="52">
        <v>0.95</v>
      </c>
      <c r="I59" s="53">
        <v>17.100000000000001</v>
      </c>
      <c r="J59" s="78">
        <v>16.239999999999998</v>
      </c>
    </row>
    <row r="60" spans="1:10" x14ac:dyDescent="0.2">
      <c r="A60" s="79" t="s">
        <v>505</v>
      </c>
      <c r="B60" s="55" t="s">
        <v>583</v>
      </c>
      <c r="C60" s="54" t="s">
        <v>23</v>
      </c>
      <c r="D60" s="54" t="s">
        <v>584</v>
      </c>
      <c r="E60" s="135" t="s">
        <v>508</v>
      </c>
      <c r="F60" s="135"/>
      <c r="G60" s="56" t="s">
        <v>68</v>
      </c>
      <c r="H60" s="57">
        <v>0.6</v>
      </c>
      <c r="I60" s="58">
        <v>1.46</v>
      </c>
      <c r="J60" s="80">
        <v>0.87</v>
      </c>
    </row>
    <row r="61" spans="1:10" ht="25.5" x14ac:dyDescent="0.2">
      <c r="A61" s="79" t="s">
        <v>505</v>
      </c>
      <c r="B61" s="55" t="s">
        <v>509</v>
      </c>
      <c r="C61" s="54" t="s">
        <v>23</v>
      </c>
      <c r="D61" s="54" t="s">
        <v>510</v>
      </c>
      <c r="E61" s="135" t="s">
        <v>508</v>
      </c>
      <c r="F61" s="135"/>
      <c r="G61" s="56" t="s">
        <v>130</v>
      </c>
      <c r="H61" s="57">
        <v>1.58</v>
      </c>
      <c r="I61" s="58">
        <v>6.92</v>
      </c>
      <c r="J61" s="80">
        <v>10.93</v>
      </c>
    </row>
    <row r="62" spans="1:10" x14ac:dyDescent="0.2">
      <c r="A62" s="79" t="s">
        <v>505</v>
      </c>
      <c r="B62" s="55" t="s">
        <v>585</v>
      </c>
      <c r="C62" s="54" t="s">
        <v>23</v>
      </c>
      <c r="D62" s="54" t="s">
        <v>586</v>
      </c>
      <c r="E62" s="135" t="s">
        <v>508</v>
      </c>
      <c r="F62" s="135"/>
      <c r="G62" s="56" t="s">
        <v>68</v>
      </c>
      <c r="H62" s="57">
        <v>0.15</v>
      </c>
      <c r="I62" s="58">
        <v>14.5</v>
      </c>
      <c r="J62" s="80">
        <v>2.17</v>
      </c>
    </row>
    <row r="63" spans="1:10" ht="25.5" x14ac:dyDescent="0.2">
      <c r="A63" s="79" t="s">
        <v>505</v>
      </c>
      <c r="B63" s="55" t="s">
        <v>587</v>
      </c>
      <c r="C63" s="54" t="s">
        <v>23</v>
      </c>
      <c r="D63" s="54" t="s">
        <v>588</v>
      </c>
      <c r="E63" s="135" t="s">
        <v>508</v>
      </c>
      <c r="F63" s="135"/>
      <c r="G63" s="56" t="s">
        <v>35</v>
      </c>
      <c r="H63" s="57">
        <v>0.22727269999999999</v>
      </c>
      <c r="I63" s="58">
        <v>34.21</v>
      </c>
      <c r="J63" s="80">
        <v>7.77</v>
      </c>
    </row>
    <row r="64" spans="1:10" x14ac:dyDescent="0.2">
      <c r="A64" s="79" t="s">
        <v>505</v>
      </c>
      <c r="B64" s="55" t="s">
        <v>589</v>
      </c>
      <c r="C64" s="54" t="s">
        <v>23</v>
      </c>
      <c r="D64" s="54" t="s">
        <v>590</v>
      </c>
      <c r="E64" s="135" t="s">
        <v>508</v>
      </c>
      <c r="F64" s="135"/>
      <c r="G64" s="56" t="s">
        <v>591</v>
      </c>
      <c r="H64" s="57">
        <v>2.1999999999999999E-2</v>
      </c>
      <c r="I64" s="58">
        <v>13.35</v>
      </c>
      <c r="J64" s="80">
        <v>0.28999999999999998</v>
      </c>
    </row>
    <row r="65" spans="1:10" x14ac:dyDescent="0.2">
      <c r="A65" s="81"/>
      <c r="B65" s="82"/>
      <c r="C65" s="82"/>
      <c r="D65" s="82"/>
      <c r="E65" s="82" t="s">
        <v>515</v>
      </c>
      <c r="F65" s="83">
        <v>30.67</v>
      </c>
      <c r="G65" s="82" t="s">
        <v>516</v>
      </c>
      <c r="H65" s="83">
        <v>0</v>
      </c>
      <c r="I65" s="82" t="s">
        <v>517</v>
      </c>
      <c r="J65" s="84">
        <v>30.67</v>
      </c>
    </row>
    <row r="66" spans="1:10" x14ac:dyDescent="0.2">
      <c r="A66" s="81"/>
      <c r="B66" s="82"/>
      <c r="C66" s="82"/>
      <c r="D66" s="82"/>
      <c r="E66" s="82" t="s">
        <v>518</v>
      </c>
      <c r="F66" s="83">
        <v>14.99</v>
      </c>
      <c r="G66" s="82"/>
      <c r="H66" s="136" t="s">
        <v>519</v>
      </c>
      <c r="I66" s="136"/>
      <c r="J66" s="84">
        <v>77.42</v>
      </c>
    </row>
    <row r="67" spans="1:10" ht="15" thickBot="1" x14ac:dyDescent="0.25">
      <c r="A67" s="85"/>
      <c r="B67" s="86"/>
      <c r="C67" s="86"/>
      <c r="D67" s="86"/>
      <c r="E67" s="86"/>
      <c r="F67" s="86"/>
      <c r="G67" s="86" t="s">
        <v>520</v>
      </c>
      <c r="H67" s="87">
        <v>272</v>
      </c>
      <c r="I67" s="86" t="s">
        <v>521</v>
      </c>
      <c r="J67" s="88">
        <v>21058.240000000002</v>
      </c>
    </row>
    <row r="68" spans="1:10" ht="15" thickTop="1" x14ac:dyDescent="0.2">
      <c r="A68" s="89"/>
      <c r="B68" s="60"/>
      <c r="C68" s="60"/>
      <c r="D68" s="60"/>
      <c r="E68" s="60"/>
      <c r="F68" s="60"/>
      <c r="G68" s="60"/>
      <c r="H68" s="60"/>
      <c r="I68" s="60"/>
      <c r="J68" s="90"/>
    </row>
    <row r="69" spans="1:10" ht="15" x14ac:dyDescent="0.2">
      <c r="A69" s="73" t="s">
        <v>32</v>
      </c>
      <c r="B69" s="42" t="s">
        <v>10</v>
      </c>
      <c r="C69" s="41" t="s">
        <v>11</v>
      </c>
      <c r="D69" s="41" t="s">
        <v>12</v>
      </c>
      <c r="E69" s="137" t="s">
        <v>492</v>
      </c>
      <c r="F69" s="137"/>
      <c r="G69" s="43" t="s">
        <v>13</v>
      </c>
      <c r="H69" s="42" t="s">
        <v>14</v>
      </c>
      <c r="I69" s="42" t="s">
        <v>15</v>
      </c>
      <c r="J69" s="74" t="s">
        <v>17</v>
      </c>
    </row>
    <row r="70" spans="1:10" ht="25.5" x14ac:dyDescent="0.2">
      <c r="A70" s="75" t="s">
        <v>493</v>
      </c>
      <c r="B70" s="45" t="s">
        <v>33</v>
      </c>
      <c r="C70" s="44" t="s">
        <v>23</v>
      </c>
      <c r="D70" s="44" t="s">
        <v>34</v>
      </c>
      <c r="E70" s="133" t="s">
        <v>580</v>
      </c>
      <c r="F70" s="133"/>
      <c r="G70" s="46" t="s">
        <v>35</v>
      </c>
      <c r="H70" s="47">
        <v>1</v>
      </c>
      <c r="I70" s="48">
        <v>1744.67</v>
      </c>
      <c r="J70" s="76">
        <v>1744.67</v>
      </c>
    </row>
    <row r="71" spans="1:10" ht="25.5" x14ac:dyDescent="0.2">
      <c r="A71" s="77" t="s">
        <v>495</v>
      </c>
      <c r="B71" s="50" t="s">
        <v>522</v>
      </c>
      <c r="C71" s="49" t="s">
        <v>23</v>
      </c>
      <c r="D71" s="49" t="s">
        <v>523</v>
      </c>
      <c r="E71" s="134" t="s">
        <v>501</v>
      </c>
      <c r="F71" s="134"/>
      <c r="G71" s="51" t="s">
        <v>502</v>
      </c>
      <c r="H71" s="52">
        <v>24</v>
      </c>
      <c r="I71" s="53">
        <v>22.18</v>
      </c>
      <c r="J71" s="78">
        <v>532.32000000000005</v>
      </c>
    </row>
    <row r="72" spans="1:10" ht="25.5" x14ac:dyDescent="0.2">
      <c r="A72" s="77" t="s">
        <v>495</v>
      </c>
      <c r="B72" s="50" t="s">
        <v>503</v>
      </c>
      <c r="C72" s="49" t="s">
        <v>23</v>
      </c>
      <c r="D72" s="49" t="s">
        <v>504</v>
      </c>
      <c r="E72" s="134" t="s">
        <v>501</v>
      </c>
      <c r="F72" s="134"/>
      <c r="G72" s="51" t="s">
        <v>502</v>
      </c>
      <c r="H72" s="52">
        <v>24</v>
      </c>
      <c r="I72" s="53">
        <v>17.100000000000001</v>
      </c>
      <c r="J72" s="78">
        <v>410.4</v>
      </c>
    </row>
    <row r="73" spans="1:10" ht="25.5" x14ac:dyDescent="0.2">
      <c r="A73" s="79" t="s">
        <v>505</v>
      </c>
      <c r="B73" s="55" t="s">
        <v>592</v>
      </c>
      <c r="C73" s="54" t="s">
        <v>23</v>
      </c>
      <c r="D73" s="54" t="s">
        <v>593</v>
      </c>
      <c r="E73" s="135" t="s">
        <v>508</v>
      </c>
      <c r="F73" s="135"/>
      <c r="G73" s="56" t="s">
        <v>35</v>
      </c>
      <c r="H73" s="57">
        <v>1</v>
      </c>
      <c r="I73" s="58">
        <v>1.0900000000000001</v>
      </c>
      <c r="J73" s="80">
        <v>1.0900000000000001</v>
      </c>
    </row>
    <row r="74" spans="1:10" ht="25.5" x14ac:dyDescent="0.2">
      <c r="A74" s="79" t="s">
        <v>505</v>
      </c>
      <c r="B74" s="55" t="s">
        <v>594</v>
      </c>
      <c r="C74" s="54" t="s">
        <v>23</v>
      </c>
      <c r="D74" s="54" t="s">
        <v>595</v>
      </c>
      <c r="E74" s="135" t="s">
        <v>508</v>
      </c>
      <c r="F74" s="135"/>
      <c r="G74" s="56" t="s">
        <v>130</v>
      </c>
      <c r="H74" s="57">
        <v>20</v>
      </c>
      <c r="I74" s="58">
        <v>12.06</v>
      </c>
      <c r="J74" s="80">
        <v>241.2</v>
      </c>
    </row>
    <row r="75" spans="1:10" x14ac:dyDescent="0.2">
      <c r="A75" s="79" t="s">
        <v>505</v>
      </c>
      <c r="B75" s="55" t="s">
        <v>596</v>
      </c>
      <c r="C75" s="54" t="s">
        <v>23</v>
      </c>
      <c r="D75" s="54" t="s">
        <v>597</v>
      </c>
      <c r="E75" s="135" t="s">
        <v>508</v>
      </c>
      <c r="F75" s="135"/>
      <c r="G75" s="56" t="s">
        <v>130</v>
      </c>
      <c r="H75" s="57">
        <v>12</v>
      </c>
      <c r="I75" s="58">
        <v>3.15</v>
      </c>
      <c r="J75" s="80">
        <v>37.799999999999997</v>
      </c>
    </row>
    <row r="76" spans="1:10" x14ac:dyDescent="0.2">
      <c r="A76" s="79" t="s">
        <v>505</v>
      </c>
      <c r="B76" s="55" t="s">
        <v>598</v>
      </c>
      <c r="C76" s="54" t="s">
        <v>23</v>
      </c>
      <c r="D76" s="54" t="s">
        <v>599</v>
      </c>
      <c r="E76" s="135" t="s">
        <v>508</v>
      </c>
      <c r="F76" s="135"/>
      <c r="G76" s="56" t="s">
        <v>130</v>
      </c>
      <c r="H76" s="57">
        <v>1</v>
      </c>
      <c r="I76" s="58">
        <v>20.399999999999999</v>
      </c>
      <c r="J76" s="80">
        <v>20.399999999999999</v>
      </c>
    </row>
    <row r="77" spans="1:10" ht="25.5" x14ac:dyDescent="0.2">
      <c r="A77" s="79" t="s">
        <v>505</v>
      </c>
      <c r="B77" s="55" t="s">
        <v>600</v>
      </c>
      <c r="C77" s="54" t="s">
        <v>23</v>
      </c>
      <c r="D77" s="54" t="s">
        <v>601</v>
      </c>
      <c r="E77" s="135" t="s">
        <v>508</v>
      </c>
      <c r="F77" s="135"/>
      <c r="G77" s="56" t="s">
        <v>35</v>
      </c>
      <c r="H77" s="57">
        <v>2</v>
      </c>
      <c r="I77" s="58">
        <v>4.28</v>
      </c>
      <c r="J77" s="80">
        <v>8.56</v>
      </c>
    </row>
    <row r="78" spans="1:10" ht="25.5" x14ac:dyDescent="0.2">
      <c r="A78" s="79" t="s">
        <v>505</v>
      </c>
      <c r="B78" s="55" t="s">
        <v>602</v>
      </c>
      <c r="C78" s="54" t="s">
        <v>23</v>
      </c>
      <c r="D78" s="54" t="s">
        <v>603</v>
      </c>
      <c r="E78" s="135" t="s">
        <v>508</v>
      </c>
      <c r="F78" s="135"/>
      <c r="G78" s="56" t="s">
        <v>35</v>
      </c>
      <c r="H78" s="57">
        <v>3</v>
      </c>
      <c r="I78" s="58">
        <v>2.21</v>
      </c>
      <c r="J78" s="80">
        <v>6.63</v>
      </c>
    </row>
    <row r="79" spans="1:10" ht="25.5" x14ac:dyDescent="0.2">
      <c r="A79" s="79" t="s">
        <v>505</v>
      </c>
      <c r="B79" s="55" t="s">
        <v>604</v>
      </c>
      <c r="C79" s="54" t="s">
        <v>23</v>
      </c>
      <c r="D79" s="54" t="s">
        <v>605</v>
      </c>
      <c r="E79" s="135" t="s">
        <v>508</v>
      </c>
      <c r="F79" s="135"/>
      <c r="G79" s="56" t="s">
        <v>35</v>
      </c>
      <c r="H79" s="57">
        <v>4</v>
      </c>
      <c r="I79" s="58">
        <v>20.52</v>
      </c>
      <c r="J79" s="80">
        <v>82.08</v>
      </c>
    </row>
    <row r="80" spans="1:10" ht="25.5" x14ac:dyDescent="0.2">
      <c r="A80" s="79" t="s">
        <v>505</v>
      </c>
      <c r="B80" s="55" t="s">
        <v>606</v>
      </c>
      <c r="C80" s="54" t="s">
        <v>23</v>
      </c>
      <c r="D80" s="54" t="s">
        <v>607</v>
      </c>
      <c r="E80" s="135" t="s">
        <v>508</v>
      </c>
      <c r="F80" s="135"/>
      <c r="G80" s="56" t="s">
        <v>130</v>
      </c>
      <c r="H80" s="57">
        <v>2</v>
      </c>
      <c r="I80" s="58">
        <v>82.53</v>
      </c>
      <c r="J80" s="80">
        <v>165.06</v>
      </c>
    </row>
    <row r="81" spans="1:10" ht="25.5" x14ac:dyDescent="0.2">
      <c r="A81" s="79" t="s">
        <v>505</v>
      </c>
      <c r="B81" s="55" t="s">
        <v>608</v>
      </c>
      <c r="C81" s="54" t="s">
        <v>23</v>
      </c>
      <c r="D81" s="54" t="s">
        <v>609</v>
      </c>
      <c r="E81" s="135" t="s">
        <v>508</v>
      </c>
      <c r="F81" s="135"/>
      <c r="G81" s="56" t="s">
        <v>130</v>
      </c>
      <c r="H81" s="57">
        <v>6</v>
      </c>
      <c r="I81" s="58">
        <v>31.92</v>
      </c>
      <c r="J81" s="80">
        <v>191.52</v>
      </c>
    </row>
    <row r="82" spans="1:10" ht="25.5" x14ac:dyDescent="0.2">
      <c r="A82" s="79" t="s">
        <v>505</v>
      </c>
      <c r="B82" s="55" t="s">
        <v>610</v>
      </c>
      <c r="C82" s="54" t="s">
        <v>23</v>
      </c>
      <c r="D82" s="54" t="s">
        <v>611</v>
      </c>
      <c r="E82" s="135" t="s">
        <v>508</v>
      </c>
      <c r="F82" s="135"/>
      <c r="G82" s="56" t="s">
        <v>35</v>
      </c>
      <c r="H82" s="57">
        <v>1</v>
      </c>
      <c r="I82" s="58">
        <v>47.61</v>
      </c>
      <c r="J82" s="80">
        <v>47.61</v>
      </c>
    </row>
    <row r="83" spans="1:10" x14ac:dyDescent="0.2">
      <c r="A83" s="81"/>
      <c r="B83" s="82"/>
      <c r="C83" s="82"/>
      <c r="D83" s="82"/>
      <c r="E83" s="82" t="s">
        <v>515</v>
      </c>
      <c r="F83" s="83">
        <v>718.56</v>
      </c>
      <c r="G83" s="82" t="s">
        <v>516</v>
      </c>
      <c r="H83" s="83">
        <v>0</v>
      </c>
      <c r="I83" s="82" t="s">
        <v>517</v>
      </c>
      <c r="J83" s="84">
        <v>718.56</v>
      </c>
    </row>
    <row r="84" spans="1:10" x14ac:dyDescent="0.2">
      <c r="A84" s="81"/>
      <c r="B84" s="82"/>
      <c r="C84" s="82"/>
      <c r="D84" s="82"/>
      <c r="E84" s="82" t="s">
        <v>518</v>
      </c>
      <c r="F84" s="83">
        <v>419.06</v>
      </c>
      <c r="G84" s="82"/>
      <c r="H84" s="136" t="s">
        <v>519</v>
      </c>
      <c r="I84" s="136"/>
      <c r="J84" s="84">
        <v>2163.73</v>
      </c>
    </row>
    <row r="85" spans="1:10" ht="15" thickBot="1" x14ac:dyDescent="0.25">
      <c r="A85" s="85"/>
      <c r="B85" s="86"/>
      <c r="C85" s="86"/>
      <c r="D85" s="86"/>
      <c r="E85" s="86"/>
      <c r="F85" s="86"/>
      <c r="G85" s="86" t="s">
        <v>520</v>
      </c>
      <c r="H85" s="87">
        <v>1</v>
      </c>
      <c r="I85" s="86" t="s">
        <v>521</v>
      </c>
      <c r="J85" s="88">
        <v>2163.73</v>
      </c>
    </row>
    <row r="86" spans="1:10" ht="15" thickTop="1" x14ac:dyDescent="0.2">
      <c r="A86" s="89"/>
      <c r="B86" s="60"/>
      <c r="C86" s="60"/>
      <c r="D86" s="60"/>
      <c r="E86" s="60"/>
      <c r="F86" s="60"/>
      <c r="G86" s="60"/>
      <c r="H86" s="60"/>
      <c r="I86" s="60"/>
      <c r="J86" s="90"/>
    </row>
    <row r="87" spans="1:10" ht="15" x14ac:dyDescent="0.2">
      <c r="A87" s="73" t="s">
        <v>36</v>
      </c>
      <c r="B87" s="42" t="s">
        <v>10</v>
      </c>
      <c r="C87" s="41" t="s">
        <v>11</v>
      </c>
      <c r="D87" s="41" t="s">
        <v>12</v>
      </c>
      <c r="E87" s="137" t="s">
        <v>492</v>
      </c>
      <c r="F87" s="137"/>
      <c r="G87" s="43" t="s">
        <v>13</v>
      </c>
      <c r="H87" s="42" t="s">
        <v>14</v>
      </c>
      <c r="I87" s="42" t="s">
        <v>15</v>
      </c>
      <c r="J87" s="74" t="s">
        <v>17</v>
      </c>
    </row>
    <row r="88" spans="1:10" ht="38.25" x14ac:dyDescent="0.2">
      <c r="A88" s="75" t="s">
        <v>493</v>
      </c>
      <c r="B88" s="45" t="s">
        <v>37</v>
      </c>
      <c r="C88" s="44" t="s">
        <v>23</v>
      </c>
      <c r="D88" s="44" t="s">
        <v>38</v>
      </c>
      <c r="E88" s="133" t="s">
        <v>612</v>
      </c>
      <c r="F88" s="133"/>
      <c r="G88" s="46" t="s">
        <v>25</v>
      </c>
      <c r="H88" s="47">
        <v>1</v>
      </c>
      <c r="I88" s="48">
        <v>0.27</v>
      </c>
      <c r="J88" s="76">
        <v>0.27</v>
      </c>
    </row>
    <row r="89" spans="1:10" ht="25.5" x14ac:dyDescent="0.2">
      <c r="A89" s="77" t="s">
        <v>495</v>
      </c>
      <c r="B89" s="50" t="s">
        <v>613</v>
      </c>
      <c r="C89" s="49" t="s">
        <v>23</v>
      </c>
      <c r="D89" s="49" t="s">
        <v>614</v>
      </c>
      <c r="E89" s="134" t="s">
        <v>615</v>
      </c>
      <c r="F89" s="134"/>
      <c r="G89" s="51" t="s">
        <v>616</v>
      </c>
      <c r="H89" s="52">
        <v>5.9999999999999995E-4</v>
      </c>
      <c r="I89" s="53">
        <v>123.04</v>
      </c>
      <c r="J89" s="78">
        <v>7.0000000000000007E-2</v>
      </c>
    </row>
    <row r="90" spans="1:10" ht="25.5" x14ac:dyDescent="0.2">
      <c r="A90" s="77" t="s">
        <v>495</v>
      </c>
      <c r="B90" s="50" t="s">
        <v>617</v>
      </c>
      <c r="C90" s="49" t="s">
        <v>23</v>
      </c>
      <c r="D90" s="49" t="s">
        <v>618</v>
      </c>
      <c r="E90" s="134" t="s">
        <v>615</v>
      </c>
      <c r="F90" s="134"/>
      <c r="G90" s="51" t="s">
        <v>619</v>
      </c>
      <c r="H90" s="52">
        <v>2.3999999999999998E-3</v>
      </c>
      <c r="I90" s="53">
        <v>43.56</v>
      </c>
      <c r="J90" s="78">
        <v>0.1</v>
      </c>
    </row>
    <row r="91" spans="1:10" ht="25.5" x14ac:dyDescent="0.2">
      <c r="A91" s="77" t="s">
        <v>495</v>
      </c>
      <c r="B91" s="50" t="s">
        <v>503</v>
      </c>
      <c r="C91" s="49" t="s">
        <v>23</v>
      </c>
      <c r="D91" s="49" t="s">
        <v>504</v>
      </c>
      <c r="E91" s="134" t="s">
        <v>501</v>
      </c>
      <c r="F91" s="134"/>
      <c r="G91" s="51" t="s">
        <v>502</v>
      </c>
      <c r="H91" s="52">
        <v>3.0000000000000001E-3</v>
      </c>
      <c r="I91" s="53">
        <v>17.100000000000001</v>
      </c>
      <c r="J91" s="78">
        <v>0.05</v>
      </c>
    </row>
    <row r="92" spans="1:10" ht="25.5" x14ac:dyDescent="0.2">
      <c r="A92" s="77" t="s">
        <v>495</v>
      </c>
      <c r="B92" s="50" t="s">
        <v>620</v>
      </c>
      <c r="C92" s="49" t="s">
        <v>23</v>
      </c>
      <c r="D92" s="49" t="s">
        <v>621</v>
      </c>
      <c r="E92" s="134" t="s">
        <v>501</v>
      </c>
      <c r="F92" s="134"/>
      <c r="G92" s="51" t="s">
        <v>502</v>
      </c>
      <c r="H92" s="52">
        <v>3.0000000000000001E-3</v>
      </c>
      <c r="I92" s="53">
        <v>17.46</v>
      </c>
      <c r="J92" s="78">
        <v>0.05</v>
      </c>
    </row>
    <row r="93" spans="1:10" x14ac:dyDescent="0.2">
      <c r="A93" s="81"/>
      <c r="B93" s="82"/>
      <c r="C93" s="82"/>
      <c r="D93" s="82"/>
      <c r="E93" s="82" t="s">
        <v>515</v>
      </c>
      <c r="F93" s="83">
        <v>0.09</v>
      </c>
      <c r="G93" s="82" t="s">
        <v>516</v>
      </c>
      <c r="H93" s="83">
        <v>0</v>
      </c>
      <c r="I93" s="82" t="s">
        <v>517</v>
      </c>
      <c r="J93" s="84">
        <v>0.09</v>
      </c>
    </row>
    <row r="94" spans="1:10" x14ac:dyDescent="0.2">
      <c r="A94" s="81"/>
      <c r="B94" s="82"/>
      <c r="C94" s="82"/>
      <c r="D94" s="82"/>
      <c r="E94" s="82" t="s">
        <v>518</v>
      </c>
      <c r="F94" s="83">
        <v>0.06</v>
      </c>
      <c r="G94" s="82"/>
      <c r="H94" s="136" t="s">
        <v>519</v>
      </c>
      <c r="I94" s="136"/>
      <c r="J94" s="84">
        <v>0.33</v>
      </c>
    </row>
    <row r="95" spans="1:10" ht="15" thickBot="1" x14ac:dyDescent="0.25">
      <c r="A95" s="85"/>
      <c r="B95" s="86"/>
      <c r="C95" s="86"/>
      <c r="D95" s="86"/>
      <c r="E95" s="86"/>
      <c r="F95" s="86"/>
      <c r="G95" s="86" t="s">
        <v>520</v>
      </c>
      <c r="H95" s="87">
        <v>2048</v>
      </c>
      <c r="I95" s="86" t="s">
        <v>521</v>
      </c>
      <c r="J95" s="88">
        <v>675.84</v>
      </c>
    </row>
    <row r="96" spans="1:10" ht="15" thickTop="1" x14ac:dyDescent="0.2">
      <c r="A96" s="89"/>
      <c r="B96" s="60"/>
      <c r="C96" s="60"/>
      <c r="D96" s="60"/>
      <c r="E96" s="60"/>
      <c r="F96" s="60"/>
      <c r="G96" s="60"/>
      <c r="H96" s="60"/>
      <c r="I96" s="60"/>
      <c r="J96" s="90"/>
    </row>
    <row r="97" spans="1:10" x14ac:dyDescent="0.2">
      <c r="A97" s="91" t="s">
        <v>39</v>
      </c>
      <c r="B97" s="39"/>
      <c r="C97" s="39"/>
      <c r="D97" s="39" t="s">
        <v>40</v>
      </c>
      <c r="E97" s="39"/>
      <c r="F97" s="138"/>
      <c r="G97" s="138"/>
      <c r="H97" s="40"/>
      <c r="I97" s="39"/>
      <c r="J97" s="92">
        <v>65584.84</v>
      </c>
    </row>
    <row r="98" spans="1:10" ht="15" x14ac:dyDescent="0.2">
      <c r="A98" s="73" t="s">
        <v>41</v>
      </c>
      <c r="B98" s="42" t="s">
        <v>10</v>
      </c>
      <c r="C98" s="41" t="s">
        <v>11</v>
      </c>
      <c r="D98" s="41" t="s">
        <v>12</v>
      </c>
      <c r="E98" s="137" t="s">
        <v>492</v>
      </c>
      <c r="F98" s="137"/>
      <c r="G98" s="43" t="s">
        <v>13</v>
      </c>
      <c r="H98" s="42" t="s">
        <v>14</v>
      </c>
      <c r="I98" s="42" t="s">
        <v>15</v>
      </c>
      <c r="J98" s="74" t="s">
        <v>17</v>
      </c>
    </row>
    <row r="99" spans="1:10" ht="63.75" x14ac:dyDescent="0.2">
      <c r="A99" s="75" t="s">
        <v>493</v>
      </c>
      <c r="B99" s="45" t="s">
        <v>42</v>
      </c>
      <c r="C99" s="44" t="s">
        <v>23</v>
      </c>
      <c r="D99" s="44" t="s">
        <v>43</v>
      </c>
      <c r="E99" s="133" t="s">
        <v>622</v>
      </c>
      <c r="F99" s="133"/>
      <c r="G99" s="46" t="s">
        <v>44</v>
      </c>
      <c r="H99" s="47">
        <v>1</v>
      </c>
      <c r="I99" s="48">
        <v>4.58</v>
      </c>
      <c r="J99" s="76">
        <v>4.58</v>
      </c>
    </row>
    <row r="100" spans="1:10" ht="25.5" x14ac:dyDescent="0.2">
      <c r="A100" s="77" t="s">
        <v>495</v>
      </c>
      <c r="B100" s="50" t="s">
        <v>623</v>
      </c>
      <c r="C100" s="49" t="s">
        <v>23</v>
      </c>
      <c r="D100" s="49" t="s">
        <v>624</v>
      </c>
      <c r="E100" s="134" t="s">
        <v>615</v>
      </c>
      <c r="F100" s="134"/>
      <c r="G100" s="51" t="s">
        <v>616</v>
      </c>
      <c r="H100" s="52">
        <v>1.72E-2</v>
      </c>
      <c r="I100" s="53">
        <v>159.77000000000001</v>
      </c>
      <c r="J100" s="78">
        <v>2.74</v>
      </c>
    </row>
    <row r="101" spans="1:10" ht="25.5" x14ac:dyDescent="0.2">
      <c r="A101" s="77" t="s">
        <v>495</v>
      </c>
      <c r="B101" s="50" t="s">
        <v>625</v>
      </c>
      <c r="C101" s="49" t="s">
        <v>23</v>
      </c>
      <c r="D101" s="49" t="s">
        <v>626</v>
      </c>
      <c r="E101" s="134" t="s">
        <v>615</v>
      </c>
      <c r="F101" s="134"/>
      <c r="G101" s="51" t="s">
        <v>619</v>
      </c>
      <c r="H101" s="52">
        <v>1.8700000000000001E-2</v>
      </c>
      <c r="I101" s="53">
        <v>65.989999999999995</v>
      </c>
      <c r="J101" s="78">
        <v>1.23</v>
      </c>
    </row>
    <row r="102" spans="1:10" ht="25.5" x14ac:dyDescent="0.2">
      <c r="A102" s="77" t="s">
        <v>495</v>
      </c>
      <c r="B102" s="50" t="s">
        <v>503</v>
      </c>
      <c r="C102" s="49" t="s">
        <v>23</v>
      </c>
      <c r="D102" s="49" t="s">
        <v>504</v>
      </c>
      <c r="E102" s="134" t="s">
        <v>501</v>
      </c>
      <c r="F102" s="134"/>
      <c r="G102" s="51" t="s">
        <v>502</v>
      </c>
      <c r="H102" s="52">
        <v>3.5900000000000001E-2</v>
      </c>
      <c r="I102" s="53">
        <v>17.100000000000001</v>
      </c>
      <c r="J102" s="78">
        <v>0.61</v>
      </c>
    </row>
    <row r="103" spans="1:10" x14ac:dyDescent="0.2">
      <c r="A103" s="81"/>
      <c r="B103" s="82"/>
      <c r="C103" s="82"/>
      <c r="D103" s="82"/>
      <c r="E103" s="82" t="s">
        <v>515</v>
      </c>
      <c r="F103" s="83">
        <v>1.1100000000000001</v>
      </c>
      <c r="G103" s="82" t="s">
        <v>516</v>
      </c>
      <c r="H103" s="83">
        <v>0</v>
      </c>
      <c r="I103" s="82" t="s">
        <v>517</v>
      </c>
      <c r="J103" s="84">
        <v>1.1100000000000001</v>
      </c>
    </row>
    <row r="104" spans="1:10" x14ac:dyDescent="0.2">
      <c r="A104" s="81"/>
      <c r="B104" s="82"/>
      <c r="C104" s="82"/>
      <c r="D104" s="82"/>
      <c r="E104" s="82" t="s">
        <v>518</v>
      </c>
      <c r="F104" s="83">
        <v>1.1000000000000001</v>
      </c>
      <c r="G104" s="82"/>
      <c r="H104" s="136" t="s">
        <v>519</v>
      </c>
      <c r="I104" s="136"/>
      <c r="J104" s="84">
        <v>5.68</v>
      </c>
    </row>
    <row r="105" spans="1:10" ht="15" thickBot="1" x14ac:dyDescent="0.25">
      <c r="A105" s="85"/>
      <c r="B105" s="86"/>
      <c r="C105" s="86"/>
      <c r="D105" s="86"/>
      <c r="E105" s="86"/>
      <c r="F105" s="86"/>
      <c r="G105" s="86" t="s">
        <v>520</v>
      </c>
      <c r="H105" s="87">
        <v>1914.43</v>
      </c>
      <c r="I105" s="86" t="s">
        <v>521</v>
      </c>
      <c r="J105" s="88">
        <v>10873.96</v>
      </c>
    </row>
    <row r="106" spans="1:10" ht="15" thickTop="1" x14ac:dyDescent="0.2">
      <c r="A106" s="89"/>
      <c r="B106" s="60"/>
      <c r="C106" s="60"/>
      <c r="D106" s="60"/>
      <c r="E106" s="60"/>
      <c r="F106" s="60"/>
      <c r="G106" s="60"/>
      <c r="H106" s="60"/>
      <c r="I106" s="60"/>
      <c r="J106" s="90"/>
    </row>
    <row r="107" spans="1:10" ht="15" x14ac:dyDescent="0.2">
      <c r="A107" s="73" t="s">
        <v>45</v>
      </c>
      <c r="B107" s="42" t="s">
        <v>10</v>
      </c>
      <c r="C107" s="41" t="s">
        <v>11</v>
      </c>
      <c r="D107" s="41" t="s">
        <v>12</v>
      </c>
      <c r="E107" s="137" t="s">
        <v>492</v>
      </c>
      <c r="F107" s="137"/>
      <c r="G107" s="43" t="s">
        <v>13</v>
      </c>
      <c r="H107" s="42" t="s">
        <v>14</v>
      </c>
      <c r="I107" s="42" t="s">
        <v>15</v>
      </c>
      <c r="J107" s="74" t="s">
        <v>17</v>
      </c>
    </row>
    <row r="108" spans="1:10" x14ac:dyDescent="0.2">
      <c r="A108" s="75" t="s">
        <v>493</v>
      </c>
      <c r="B108" s="45" t="s">
        <v>46</v>
      </c>
      <c r="C108" s="44" t="s">
        <v>23</v>
      </c>
      <c r="D108" s="44" t="s">
        <v>47</v>
      </c>
      <c r="E108" s="133" t="s">
        <v>622</v>
      </c>
      <c r="F108" s="133"/>
      <c r="G108" s="46" t="s">
        <v>25</v>
      </c>
      <c r="H108" s="47">
        <v>1</v>
      </c>
      <c r="I108" s="48">
        <v>25.65</v>
      </c>
      <c r="J108" s="76">
        <v>25.65</v>
      </c>
    </row>
    <row r="109" spans="1:10" ht="25.5" x14ac:dyDescent="0.2">
      <c r="A109" s="77" t="s">
        <v>495</v>
      </c>
      <c r="B109" s="50" t="s">
        <v>503</v>
      </c>
      <c r="C109" s="49" t="s">
        <v>23</v>
      </c>
      <c r="D109" s="49" t="s">
        <v>504</v>
      </c>
      <c r="E109" s="134" t="s">
        <v>501</v>
      </c>
      <c r="F109" s="134"/>
      <c r="G109" s="51" t="s">
        <v>502</v>
      </c>
      <c r="H109" s="52">
        <v>1.5</v>
      </c>
      <c r="I109" s="53">
        <v>17.100000000000001</v>
      </c>
      <c r="J109" s="78">
        <v>25.65</v>
      </c>
    </row>
    <row r="110" spans="1:10" x14ac:dyDescent="0.2">
      <c r="A110" s="81"/>
      <c r="B110" s="82"/>
      <c r="C110" s="82"/>
      <c r="D110" s="82"/>
      <c r="E110" s="82" t="s">
        <v>515</v>
      </c>
      <c r="F110" s="83">
        <v>18.72</v>
      </c>
      <c r="G110" s="82" t="s">
        <v>516</v>
      </c>
      <c r="H110" s="83">
        <v>0</v>
      </c>
      <c r="I110" s="82" t="s">
        <v>517</v>
      </c>
      <c r="J110" s="84">
        <v>18.72</v>
      </c>
    </row>
    <row r="111" spans="1:10" x14ac:dyDescent="0.2">
      <c r="A111" s="81"/>
      <c r="B111" s="82"/>
      <c r="C111" s="82"/>
      <c r="D111" s="82"/>
      <c r="E111" s="82" t="s">
        <v>518</v>
      </c>
      <c r="F111" s="83">
        <v>6.16</v>
      </c>
      <c r="G111" s="82"/>
      <c r="H111" s="136" t="s">
        <v>519</v>
      </c>
      <c r="I111" s="136"/>
      <c r="J111" s="84">
        <v>31.81</v>
      </c>
    </row>
    <row r="112" spans="1:10" ht="15" thickBot="1" x14ac:dyDescent="0.25">
      <c r="A112" s="85"/>
      <c r="B112" s="86"/>
      <c r="C112" s="86"/>
      <c r="D112" s="86"/>
      <c r="E112" s="86"/>
      <c r="F112" s="86"/>
      <c r="G112" s="86" t="s">
        <v>520</v>
      </c>
      <c r="H112" s="87">
        <v>1152.3800000000001</v>
      </c>
      <c r="I112" s="86" t="s">
        <v>521</v>
      </c>
      <c r="J112" s="88">
        <v>36657.199999999997</v>
      </c>
    </row>
    <row r="113" spans="1:10" ht="15" thickTop="1" x14ac:dyDescent="0.2">
      <c r="A113" s="89"/>
      <c r="B113" s="60"/>
      <c r="C113" s="60"/>
      <c r="D113" s="60"/>
      <c r="E113" s="60"/>
      <c r="F113" s="60"/>
      <c r="G113" s="60"/>
      <c r="H113" s="60"/>
      <c r="I113" s="60"/>
      <c r="J113" s="90"/>
    </row>
    <row r="114" spans="1:10" ht="15" x14ac:dyDescent="0.2">
      <c r="A114" s="73" t="s">
        <v>48</v>
      </c>
      <c r="B114" s="42" t="s">
        <v>10</v>
      </c>
      <c r="C114" s="41" t="s">
        <v>11</v>
      </c>
      <c r="D114" s="41" t="s">
        <v>12</v>
      </c>
      <c r="E114" s="137" t="s">
        <v>492</v>
      </c>
      <c r="F114" s="137"/>
      <c r="G114" s="43" t="s">
        <v>13</v>
      </c>
      <c r="H114" s="42" t="s">
        <v>14</v>
      </c>
      <c r="I114" s="42" t="s">
        <v>15</v>
      </c>
      <c r="J114" s="74" t="s">
        <v>17</v>
      </c>
    </row>
    <row r="115" spans="1:10" ht="38.25" x14ac:dyDescent="0.2">
      <c r="A115" s="75" t="s">
        <v>493</v>
      </c>
      <c r="B115" s="45" t="s">
        <v>49</v>
      </c>
      <c r="C115" s="44" t="s">
        <v>23</v>
      </c>
      <c r="D115" s="44" t="s">
        <v>50</v>
      </c>
      <c r="E115" s="133" t="s">
        <v>627</v>
      </c>
      <c r="F115" s="133"/>
      <c r="G115" s="46" t="s">
        <v>25</v>
      </c>
      <c r="H115" s="47">
        <v>1</v>
      </c>
      <c r="I115" s="48">
        <v>13.35</v>
      </c>
      <c r="J115" s="76">
        <v>13.35</v>
      </c>
    </row>
    <row r="116" spans="1:10" ht="25.5" x14ac:dyDescent="0.2">
      <c r="A116" s="77" t="s">
        <v>495</v>
      </c>
      <c r="B116" s="50" t="s">
        <v>623</v>
      </c>
      <c r="C116" s="49" t="s">
        <v>23</v>
      </c>
      <c r="D116" s="49" t="s">
        <v>624</v>
      </c>
      <c r="E116" s="134" t="s">
        <v>615</v>
      </c>
      <c r="F116" s="134"/>
      <c r="G116" s="51" t="s">
        <v>616</v>
      </c>
      <c r="H116" s="52">
        <v>3.7100000000000001E-2</v>
      </c>
      <c r="I116" s="53">
        <v>159.77000000000001</v>
      </c>
      <c r="J116" s="78">
        <v>5.92</v>
      </c>
    </row>
    <row r="117" spans="1:10" ht="25.5" x14ac:dyDescent="0.2">
      <c r="A117" s="77" t="s">
        <v>495</v>
      </c>
      <c r="B117" s="50" t="s">
        <v>625</v>
      </c>
      <c r="C117" s="49" t="s">
        <v>23</v>
      </c>
      <c r="D117" s="49" t="s">
        <v>626</v>
      </c>
      <c r="E117" s="134" t="s">
        <v>615</v>
      </c>
      <c r="F117" s="134"/>
      <c r="G117" s="51" t="s">
        <v>619</v>
      </c>
      <c r="H117" s="52">
        <v>3.7100000000000001E-2</v>
      </c>
      <c r="I117" s="53">
        <v>65.989999999999995</v>
      </c>
      <c r="J117" s="78">
        <v>2.44</v>
      </c>
    </row>
    <row r="118" spans="1:10" ht="25.5" x14ac:dyDescent="0.2">
      <c r="A118" s="77" t="s">
        <v>495</v>
      </c>
      <c r="B118" s="50" t="s">
        <v>503</v>
      </c>
      <c r="C118" s="49" t="s">
        <v>23</v>
      </c>
      <c r="D118" s="49" t="s">
        <v>504</v>
      </c>
      <c r="E118" s="134" t="s">
        <v>501</v>
      </c>
      <c r="F118" s="134"/>
      <c r="G118" s="51" t="s">
        <v>502</v>
      </c>
      <c r="H118" s="52">
        <v>0.29210000000000003</v>
      </c>
      <c r="I118" s="53">
        <v>17.100000000000001</v>
      </c>
      <c r="J118" s="78">
        <v>4.99</v>
      </c>
    </row>
    <row r="119" spans="1:10" x14ac:dyDescent="0.2">
      <c r="A119" s="81"/>
      <c r="B119" s="82"/>
      <c r="C119" s="82"/>
      <c r="D119" s="82"/>
      <c r="E119" s="82" t="s">
        <v>515</v>
      </c>
      <c r="F119" s="83">
        <v>5.04</v>
      </c>
      <c r="G119" s="82" t="s">
        <v>516</v>
      </c>
      <c r="H119" s="83">
        <v>0</v>
      </c>
      <c r="I119" s="82" t="s">
        <v>517</v>
      </c>
      <c r="J119" s="84">
        <v>5.04</v>
      </c>
    </row>
    <row r="120" spans="1:10" x14ac:dyDescent="0.2">
      <c r="A120" s="81"/>
      <c r="B120" s="82"/>
      <c r="C120" s="82"/>
      <c r="D120" s="82"/>
      <c r="E120" s="82" t="s">
        <v>518</v>
      </c>
      <c r="F120" s="83">
        <v>3.2</v>
      </c>
      <c r="G120" s="82"/>
      <c r="H120" s="136" t="s">
        <v>519</v>
      </c>
      <c r="I120" s="136"/>
      <c r="J120" s="84">
        <v>16.55</v>
      </c>
    </row>
    <row r="121" spans="1:10" ht="15" thickBot="1" x14ac:dyDescent="0.25">
      <c r="A121" s="85"/>
      <c r="B121" s="86"/>
      <c r="C121" s="86"/>
      <c r="D121" s="86"/>
      <c r="E121" s="86"/>
      <c r="F121" s="86"/>
      <c r="G121" s="86" t="s">
        <v>520</v>
      </c>
      <c r="H121" s="87">
        <v>272</v>
      </c>
      <c r="I121" s="86" t="s">
        <v>521</v>
      </c>
      <c r="J121" s="88">
        <v>4501.6000000000004</v>
      </c>
    </row>
    <row r="122" spans="1:10" ht="15" thickTop="1" x14ac:dyDescent="0.2">
      <c r="A122" s="89"/>
      <c r="B122" s="60"/>
      <c r="C122" s="60"/>
      <c r="D122" s="60"/>
      <c r="E122" s="60"/>
      <c r="F122" s="60"/>
      <c r="G122" s="60"/>
      <c r="H122" s="60"/>
      <c r="I122" s="60"/>
      <c r="J122" s="90"/>
    </row>
    <row r="123" spans="1:10" ht="15" x14ac:dyDescent="0.2">
      <c r="A123" s="73" t="s">
        <v>51</v>
      </c>
      <c r="B123" s="42" t="s">
        <v>10</v>
      </c>
      <c r="C123" s="41" t="s">
        <v>11</v>
      </c>
      <c r="D123" s="41" t="s">
        <v>12</v>
      </c>
      <c r="E123" s="137" t="s">
        <v>492</v>
      </c>
      <c r="F123" s="137"/>
      <c r="G123" s="43" t="s">
        <v>13</v>
      </c>
      <c r="H123" s="42" t="s">
        <v>14</v>
      </c>
      <c r="I123" s="42" t="s">
        <v>15</v>
      </c>
      <c r="J123" s="74" t="s">
        <v>17</v>
      </c>
    </row>
    <row r="124" spans="1:10" x14ac:dyDescent="0.2">
      <c r="A124" s="75" t="s">
        <v>493</v>
      </c>
      <c r="B124" s="45" t="s">
        <v>52</v>
      </c>
      <c r="C124" s="44" t="s">
        <v>53</v>
      </c>
      <c r="D124" s="44" t="s">
        <v>54</v>
      </c>
      <c r="E124" s="133" t="s">
        <v>628</v>
      </c>
      <c r="F124" s="133"/>
      <c r="G124" s="46" t="s">
        <v>44</v>
      </c>
      <c r="H124" s="47">
        <v>1</v>
      </c>
      <c r="I124" s="48">
        <v>48.52</v>
      </c>
      <c r="J124" s="76">
        <v>48.52</v>
      </c>
    </row>
    <row r="125" spans="1:10" ht="25.5" x14ac:dyDescent="0.2">
      <c r="A125" s="77" t="s">
        <v>495</v>
      </c>
      <c r="B125" s="50" t="s">
        <v>629</v>
      </c>
      <c r="C125" s="49" t="s">
        <v>53</v>
      </c>
      <c r="D125" s="49" t="s">
        <v>504</v>
      </c>
      <c r="E125" s="134" t="s">
        <v>628</v>
      </c>
      <c r="F125" s="134"/>
      <c r="G125" s="51" t="s">
        <v>502</v>
      </c>
      <c r="H125" s="52">
        <v>3</v>
      </c>
      <c r="I125" s="53">
        <v>15.37</v>
      </c>
      <c r="J125" s="78">
        <v>46.11</v>
      </c>
    </row>
    <row r="126" spans="1:10" x14ac:dyDescent="0.2">
      <c r="A126" s="79" t="s">
        <v>505</v>
      </c>
      <c r="B126" s="55" t="s">
        <v>630</v>
      </c>
      <c r="C126" s="54" t="s">
        <v>53</v>
      </c>
      <c r="D126" s="54" t="s">
        <v>631</v>
      </c>
      <c r="E126" s="135" t="s">
        <v>632</v>
      </c>
      <c r="F126" s="135"/>
      <c r="G126" s="56" t="s">
        <v>633</v>
      </c>
      <c r="H126" s="57">
        <v>0.3</v>
      </c>
      <c r="I126" s="58">
        <v>8.06</v>
      </c>
      <c r="J126" s="80">
        <v>2.41</v>
      </c>
    </row>
    <row r="127" spans="1:10" x14ac:dyDescent="0.2">
      <c r="A127" s="81"/>
      <c r="B127" s="82"/>
      <c r="C127" s="82"/>
      <c r="D127" s="82"/>
      <c r="E127" s="82" t="s">
        <v>515</v>
      </c>
      <c r="F127" s="83">
        <v>32.25</v>
      </c>
      <c r="G127" s="82" t="s">
        <v>516</v>
      </c>
      <c r="H127" s="83">
        <v>0</v>
      </c>
      <c r="I127" s="82" t="s">
        <v>517</v>
      </c>
      <c r="J127" s="84">
        <v>32.25</v>
      </c>
    </row>
    <row r="128" spans="1:10" x14ac:dyDescent="0.2">
      <c r="A128" s="81"/>
      <c r="B128" s="82"/>
      <c r="C128" s="82"/>
      <c r="D128" s="82"/>
      <c r="E128" s="82" t="s">
        <v>518</v>
      </c>
      <c r="F128" s="83">
        <v>11.65</v>
      </c>
      <c r="G128" s="82"/>
      <c r="H128" s="136" t="s">
        <v>519</v>
      </c>
      <c r="I128" s="136"/>
      <c r="J128" s="84">
        <v>60.17</v>
      </c>
    </row>
    <row r="129" spans="1:10" ht="15" thickBot="1" x14ac:dyDescent="0.25">
      <c r="A129" s="85"/>
      <c r="B129" s="86"/>
      <c r="C129" s="86"/>
      <c r="D129" s="86"/>
      <c r="E129" s="86"/>
      <c r="F129" s="86"/>
      <c r="G129" s="86" t="s">
        <v>520</v>
      </c>
      <c r="H129" s="87">
        <v>225.23</v>
      </c>
      <c r="I129" s="86" t="s">
        <v>521</v>
      </c>
      <c r="J129" s="88">
        <v>13552.08</v>
      </c>
    </row>
    <row r="130" spans="1:10" ht="15" thickTop="1" x14ac:dyDescent="0.2">
      <c r="A130" s="89"/>
      <c r="B130" s="60"/>
      <c r="C130" s="60"/>
      <c r="D130" s="60"/>
      <c r="E130" s="60"/>
      <c r="F130" s="60"/>
      <c r="G130" s="60"/>
      <c r="H130" s="60"/>
      <c r="I130" s="60"/>
      <c r="J130" s="90"/>
    </row>
    <row r="131" spans="1:10" x14ac:dyDescent="0.2">
      <c r="A131" s="91" t="s">
        <v>55</v>
      </c>
      <c r="B131" s="39"/>
      <c r="C131" s="39"/>
      <c r="D131" s="39" t="s">
        <v>56</v>
      </c>
      <c r="E131" s="39"/>
      <c r="F131" s="138"/>
      <c r="G131" s="138"/>
      <c r="H131" s="40"/>
      <c r="I131" s="39"/>
      <c r="J131" s="92">
        <v>93073.53</v>
      </c>
    </row>
    <row r="132" spans="1:10" x14ac:dyDescent="0.2">
      <c r="A132" s="91" t="s">
        <v>57</v>
      </c>
      <c r="B132" s="39"/>
      <c r="C132" s="39"/>
      <c r="D132" s="39" t="s">
        <v>58</v>
      </c>
      <c r="E132" s="39"/>
      <c r="F132" s="138"/>
      <c r="G132" s="138"/>
      <c r="H132" s="40"/>
      <c r="I132" s="39"/>
      <c r="J132" s="92">
        <v>24450.78</v>
      </c>
    </row>
    <row r="133" spans="1:10" ht="15" x14ac:dyDescent="0.2">
      <c r="A133" s="73" t="s">
        <v>59</v>
      </c>
      <c r="B133" s="42" t="s">
        <v>10</v>
      </c>
      <c r="C133" s="41" t="s">
        <v>11</v>
      </c>
      <c r="D133" s="41" t="s">
        <v>12</v>
      </c>
      <c r="E133" s="137" t="s">
        <v>492</v>
      </c>
      <c r="F133" s="137"/>
      <c r="G133" s="43" t="s">
        <v>13</v>
      </c>
      <c r="H133" s="42" t="s">
        <v>14</v>
      </c>
      <c r="I133" s="42" t="s">
        <v>15</v>
      </c>
      <c r="J133" s="74" t="s">
        <v>17</v>
      </c>
    </row>
    <row r="134" spans="1:10" x14ac:dyDescent="0.2">
      <c r="A134" s="75" t="s">
        <v>493</v>
      </c>
      <c r="B134" s="45" t="s">
        <v>60</v>
      </c>
      <c r="C134" s="44" t="s">
        <v>23</v>
      </c>
      <c r="D134" s="44" t="s">
        <v>61</v>
      </c>
      <c r="E134" s="133" t="s">
        <v>498</v>
      </c>
      <c r="F134" s="133"/>
      <c r="G134" s="46" t="s">
        <v>44</v>
      </c>
      <c r="H134" s="47">
        <v>1</v>
      </c>
      <c r="I134" s="48">
        <v>452.31</v>
      </c>
      <c r="J134" s="76">
        <v>452.31</v>
      </c>
    </row>
    <row r="135" spans="1:10" ht="25.5" x14ac:dyDescent="0.2">
      <c r="A135" s="77" t="s">
        <v>495</v>
      </c>
      <c r="B135" s="50" t="s">
        <v>634</v>
      </c>
      <c r="C135" s="49" t="s">
        <v>23</v>
      </c>
      <c r="D135" s="49" t="s">
        <v>635</v>
      </c>
      <c r="E135" s="134" t="s">
        <v>501</v>
      </c>
      <c r="F135" s="134"/>
      <c r="G135" s="51" t="s">
        <v>502</v>
      </c>
      <c r="H135" s="52">
        <v>2</v>
      </c>
      <c r="I135" s="53">
        <v>21.94</v>
      </c>
      <c r="J135" s="78">
        <v>43.88</v>
      </c>
    </row>
    <row r="136" spans="1:10" ht="25.5" x14ac:dyDescent="0.2">
      <c r="A136" s="77" t="s">
        <v>495</v>
      </c>
      <c r="B136" s="50" t="s">
        <v>503</v>
      </c>
      <c r="C136" s="49" t="s">
        <v>23</v>
      </c>
      <c r="D136" s="49" t="s">
        <v>504</v>
      </c>
      <c r="E136" s="134" t="s">
        <v>501</v>
      </c>
      <c r="F136" s="134"/>
      <c r="G136" s="51" t="s">
        <v>502</v>
      </c>
      <c r="H136" s="52">
        <v>6</v>
      </c>
      <c r="I136" s="53">
        <v>17.100000000000001</v>
      </c>
      <c r="J136" s="78">
        <v>102.6</v>
      </c>
    </row>
    <row r="137" spans="1:10" ht="25.5" x14ac:dyDescent="0.2">
      <c r="A137" s="77" t="s">
        <v>495</v>
      </c>
      <c r="B137" s="50" t="s">
        <v>254</v>
      </c>
      <c r="C137" s="49" t="s">
        <v>23</v>
      </c>
      <c r="D137" s="49" t="s">
        <v>255</v>
      </c>
      <c r="E137" s="134" t="s">
        <v>498</v>
      </c>
      <c r="F137" s="134"/>
      <c r="G137" s="51" t="s">
        <v>44</v>
      </c>
      <c r="H137" s="52">
        <v>1</v>
      </c>
      <c r="I137" s="53">
        <v>305.83</v>
      </c>
      <c r="J137" s="78">
        <v>305.83</v>
      </c>
    </row>
    <row r="138" spans="1:10" x14ac:dyDescent="0.2">
      <c r="A138" s="81"/>
      <c r="B138" s="82"/>
      <c r="C138" s="82"/>
      <c r="D138" s="82"/>
      <c r="E138" s="82" t="s">
        <v>515</v>
      </c>
      <c r="F138" s="83">
        <v>184.24</v>
      </c>
      <c r="G138" s="82" t="s">
        <v>516</v>
      </c>
      <c r="H138" s="83">
        <v>0</v>
      </c>
      <c r="I138" s="82" t="s">
        <v>517</v>
      </c>
      <c r="J138" s="84">
        <v>184.24</v>
      </c>
    </row>
    <row r="139" spans="1:10" x14ac:dyDescent="0.2">
      <c r="A139" s="81"/>
      <c r="B139" s="82"/>
      <c r="C139" s="82"/>
      <c r="D139" s="82"/>
      <c r="E139" s="82" t="s">
        <v>518</v>
      </c>
      <c r="F139" s="83">
        <v>108.64</v>
      </c>
      <c r="G139" s="82"/>
      <c r="H139" s="136" t="s">
        <v>519</v>
      </c>
      <c r="I139" s="136"/>
      <c r="J139" s="84">
        <v>560.95000000000005</v>
      </c>
    </row>
    <row r="140" spans="1:10" ht="15" thickBot="1" x14ac:dyDescent="0.25">
      <c r="A140" s="85"/>
      <c r="B140" s="86"/>
      <c r="C140" s="86"/>
      <c r="D140" s="86"/>
      <c r="E140" s="86"/>
      <c r="F140" s="86"/>
      <c r="G140" s="86" t="s">
        <v>520</v>
      </c>
      <c r="H140" s="87">
        <v>3.36</v>
      </c>
      <c r="I140" s="86" t="s">
        <v>521</v>
      </c>
      <c r="J140" s="88">
        <v>1884.79</v>
      </c>
    </row>
    <row r="141" spans="1:10" ht="15" thickTop="1" x14ac:dyDescent="0.2">
      <c r="A141" s="89"/>
      <c r="B141" s="60"/>
      <c r="C141" s="60"/>
      <c r="D141" s="60"/>
      <c r="E141" s="60"/>
      <c r="F141" s="60"/>
      <c r="G141" s="60"/>
      <c r="H141" s="60"/>
      <c r="I141" s="60"/>
      <c r="J141" s="90"/>
    </row>
    <row r="142" spans="1:10" ht="15" x14ac:dyDescent="0.2">
      <c r="A142" s="73" t="s">
        <v>62</v>
      </c>
      <c r="B142" s="42" t="s">
        <v>10</v>
      </c>
      <c r="C142" s="41" t="s">
        <v>11</v>
      </c>
      <c r="D142" s="41" t="s">
        <v>12</v>
      </c>
      <c r="E142" s="137" t="s">
        <v>492</v>
      </c>
      <c r="F142" s="137"/>
      <c r="G142" s="43" t="s">
        <v>13</v>
      </c>
      <c r="H142" s="42" t="s">
        <v>14</v>
      </c>
      <c r="I142" s="42" t="s">
        <v>15</v>
      </c>
      <c r="J142" s="74" t="s">
        <v>17</v>
      </c>
    </row>
    <row r="143" spans="1:10" ht="25.5" x14ac:dyDescent="0.2">
      <c r="A143" s="75" t="s">
        <v>493</v>
      </c>
      <c r="B143" s="45" t="s">
        <v>63</v>
      </c>
      <c r="C143" s="44" t="s">
        <v>23</v>
      </c>
      <c r="D143" s="44" t="s">
        <v>64</v>
      </c>
      <c r="E143" s="133" t="s">
        <v>498</v>
      </c>
      <c r="F143" s="133"/>
      <c r="G143" s="46" t="s">
        <v>25</v>
      </c>
      <c r="H143" s="47">
        <v>1</v>
      </c>
      <c r="I143" s="48">
        <v>71.78</v>
      </c>
      <c r="J143" s="76">
        <v>71.78</v>
      </c>
    </row>
    <row r="144" spans="1:10" ht="25.5" x14ac:dyDescent="0.2">
      <c r="A144" s="77" t="s">
        <v>495</v>
      </c>
      <c r="B144" s="50" t="s">
        <v>636</v>
      </c>
      <c r="C144" s="49" t="s">
        <v>23</v>
      </c>
      <c r="D144" s="49" t="s">
        <v>637</v>
      </c>
      <c r="E144" s="134" t="s">
        <v>501</v>
      </c>
      <c r="F144" s="134"/>
      <c r="G144" s="51" t="s">
        <v>502</v>
      </c>
      <c r="H144" s="52">
        <v>1</v>
      </c>
      <c r="I144" s="53">
        <v>17.47</v>
      </c>
      <c r="J144" s="78">
        <v>17.47</v>
      </c>
    </row>
    <row r="145" spans="1:10" ht="25.5" x14ac:dyDescent="0.2">
      <c r="A145" s="77" t="s">
        <v>495</v>
      </c>
      <c r="B145" s="50" t="s">
        <v>499</v>
      </c>
      <c r="C145" s="49" t="s">
        <v>23</v>
      </c>
      <c r="D145" s="49" t="s">
        <v>500</v>
      </c>
      <c r="E145" s="134" t="s">
        <v>501</v>
      </c>
      <c r="F145" s="134"/>
      <c r="G145" s="51" t="s">
        <v>502</v>
      </c>
      <c r="H145" s="52">
        <v>1</v>
      </c>
      <c r="I145" s="53">
        <v>21.71</v>
      </c>
      <c r="J145" s="78">
        <v>21.71</v>
      </c>
    </row>
    <row r="146" spans="1:10" ht="25.5" x14ac:dyDescent="0.2">
      <c r="A146" s="79" t="s">
        <v>505</v>
      </c>
      <c r="B146" s="55" t="s">
        <v>509</v>
      </c>
      <c r="C146" s="54" t="s">
        <v>23</v>
      </c>
      <c r="D146" s="54" t="s">
        <v>510</v>
      </c>
      <c r="E146" s="135" t="s">
        <v>508</v>
      </c>
      <c r="F146" s="135"/>
      <c r="G146" s="56" t="s">
        <v>130</v>
      </c>
      <c r="H146" s="57">
        <v>0.56999999999999995</v>
      </c>
      <c r="I146" s="58">
        <v>6.92</v>
      </c>
      <c r="J146" s="80">
        <v>3.94</v>
      </c>
    </row>
    <row r="147" spans="1:10" x14ac:dyDescent="0.2">
      <c r="A147" s="79" t="s">
        <v>505</v>
      </c>
      <c r="B147" s="55" t="s">
        <v>585</v>
      </c>
      <c r="C147" s="54" t="s">
        <v>23</v>
      </c>
      <c r="D147" s="54" t="s">
        <v>586</v>
      </c>
      <c r="E147" s="135" t="s">
        <v>508</v>
      </c>
      <c r="F147" s="135"/>
      <c r="G147" s="56" t="s">
        <v>68</v>
      </c>
      <c r="H147" s="57">
        <v>0.15</v>
      </c>
      <c r="I147" s="58">
        <v>14.5</v>
      </c>
      <c r="J147" s="80">
        <v>2.17</v>
      </c>
    </row>
    <row r="148" spans="1:10" ht="25.5" x14ac:dyDescent="0.2">
      <c r="A148" s="79" t="s">
        <v>505</v>
      </c>
      <c r="B148" s="55" t="s">
        <v>638</v>
      </c>
      <c r="C148" s="54" t="s">
        <v>23</v>
      </c>
      <c r="D148" s="54" t="s">
        <v>639</v>
      </c>
      <c r="E148" s="135" t="s">
        <v>508</v>
      </c>
      <c r="F148" s="135"/>
      <c r="G148" s="56" t="s">
        <v>130</v>
      </c>
      <c r="H148" s="57">
        <v>0.27</v>
      </c>
      <c r="I148" s="58">
        <v>3.5</v>
      </c>
      <c r="J148" s="80">
        <v>0.94</v>
      </c>
    </row>
    <row r="149" spans="1:10" ht="25.5" x14ac:dyDescent="0.2">
      <c r="A149" s="79" t="s">
        <v>505</v>
      </c>
      <c r="B149" s="55" t="s">
        <v>640</v>
      </c>
      <c r="C149" s="54" t="s">
        <v>23</v>
      </c>
      <c r="D149" s="54" t="s">
        <v>641</v>
      </c>
      <c r="E149" s="135" t="s">
        <v>508</v>
      </c>
      <c r="F149" s="135"/>
      <c r="G149" s="56" t="s">
        <v>130</v>
      </c>
      <c r="H149" s="57">
        <v>1.585</v>
      </c>
      <c r="I149" s="58">
        <v>16.12</v>
      </c>
      <c r="J149" s="80">
        <v>25.55</v>
      </c>
    </row>
    <row r="150" spans="1:10" x14ac:dyDescent="0.2">
      <c r="A150" s="81"/>
      <c r="B150" s="82"/>
      <c r="C150" s="82"/>
      <c r="D150" s="82"/>
      <c r="E150" s="82" t="s">
        <v>515</v>
      </c>
      <c r="F150" s="83">
        <v>29.96</v>
      </c>
      <c r="G150" s="82" t="s">
        <v>516</v>
      </c>
      <c r="H150" s="83">
        <v>0</v>
      </c>
      <c r="I150" s="82" t="s">
        <v>517</v>
      </c>
      <c r="J150" s="84">
        <v>29.96</v>
      </c>
    </row>
    <row r="151" spans="1:10" x14ac:dyDescent="0.2">
      <c r="A151" s="81"/>
      <c r="B151" s="82"/>
      <c r="C151" s="82"/>
      <c r="D151" s="82"/>
      <c r="E151" s="82" t="s">
        <v>518</v>
      </c>
      <c r="F151" s="83">
        <v>17.239999999999998</v>
      </c>
      <c r="G151" s="82"/>
      <c r="H151" s="136" t="s">
        <v>519</v>
      </c>
      <c r="I151" s="136"/>
      <c r="J151" s="84">
        <v>89.02</v>
      </c>
    </row>
    <row r="152" spans="1:10" ht="15" thickBot="1" x14ac:dyDescent="0.25">
      <c r="A152" s="85"/>
      <c r="B152" s="86"/>
      <c r="C152" s="86"/>
      <c r="D152" s="86"/>
      <c r="E152" s="86"/>
      <c r="F152" s="86"/>
      <c r="G152" s="86" t="s">
        <v>520</v>
      </c>
      <c r="H152" s="87">
        <v>60.02</v>
      </c>
      <c r="I152" s="86" t="s">
        <v>521</v>
      </c>
      <c r="J152" s="88">
        <v>5342.98</v>
      </c>
    </row>
    <row r="153" spans="1:10" ht="15" thickTop="1" x14ac:dyDescent="0.2">
      <c r="A153" s="89"/>
      <c r="B153" s="60"/>
      <c r="C153" s="60"/>
      <c r="D153" s="60"/>
      <c r="E153" s="60"/>
      <c r="F153" s="60"/>
      <c r="G153" s="60"/>
      <c r="H153" s="60"/>
      <c r="I153" s="60"/>
      <c r="J153" s="90"/>
    </row>
    <row r="154" spans="1:10" ht="15" x14ac:dyDescent="0.2">
      <c r="A154" s="73" t="s">
        <v>65</v>
      </c>
      <c r="B154" s="42" t="s">
        <v>10</v>
      </c>
      <c r="C154" s="41" t="s">
        <v>11</v>
      </c>
      <c r="D154" s="41" t="s">
        <v>12</v>
      </c>
      <c r="E154" s="137" t="s">
        <v>492</v>
      </c>
      <c r="F154" s="137"/>
      <c r="G154" s="43" t="s">
        <v>13</v>
      </c>
      <c r="H154" s="42" t="s">
        <v>14</v>
      </c>
      <c r="I154" s="42" t="s">
        <v>15</v>
      </c>
      <c r="J154" s="74" t="s">
        <v>17</v>
      </c>
    </row>
    <row r="155" spans="1:10" ht="25.5" x14ac:dyDescent="0.2">
      <c r="A155" s="75" t="s">
        <v>493</v>
      </c>
      <c r="B155" s="45" t="s">
        <v>66</v>
      </c>
      <c r="C155" s="44" t="s">
        <v>23</v>
      </c>
      <c r="D155" s="44" t="s">
        <v>67</v>
      </c>
      <c r="E155" s="133" t="s">
        <v>498</v>
      </c>
      <c r="F155" s="133"/>
      <c r="G155" s="46" t="s">
        <v>68</v>
      </c>
      <c r="H155" s="47">
        <v>1</v>
      </c>
      <c r="I155" s="48">
        <v>8.07</v>
      </c>
      <c r="J155" s="76">
        <v>8.07</v>
      </c>
    </row>
    <row r="156" spans="1:10" ht="25.5" x14ac:dyDescent="0.2">
      <c r="A156" s="77" t="s">
        <v>495</v>
      </c>
      <c r="B156" s="50" t="s">
        <v>642</v>
      </c>
      <c r="C156" s="49" t="s">
        <v>23</v>
      </c>
      <c r="D156" s="49" t="s">
        <v>643</v>
      </c>
      <c r="E156" s="134" t="s">
        <v>501</v>
      </c>
      <c r="F156" s="134"/>
      <c r="G156" s="51" t="s">
        <v>502</v>
      </c>
      <c r="H156" s="52">
        <v>3.2000000000000002E-3</v>
      </c>
      <c r="I156" s="53">
        <v>17.059999999999999</v>
      </c>
      <c r="J156" s="78">
        <v>0.05</v>
      </c>
    </row>
    <row r="157" spans="1:10" ht="25.5" x14ac:dyDescent="0.2">
      <c r="A157" s="77" t="s">
        <v>495</v>
      </c>
      <c r="B157" s="50" t="s">
        <v>644</v>
      </c>
      <c r="C157" s="49" t="s">
        <v>23</v>
      </c>
      <c r="D157" s="49" t="s">
        <v>645</v>
      </c>
      <c r="E157" s="134" t="s">
        <v>501</v>
      </c>
      <c r="F157" s="134"/>
      <c r="G157" s="51" t="s">
        <v>502</v>
      </c>
      <c r="H157" s="52">
        <v>2.24E-2</v>
      </c>
      <c r="I157" s="53">
        <v>21.8</v>
      </c>
      <c r="J157" s="78">
        <v>0.48</v>
      </c>
    </row>
    <row r="158" spans="1:10" x14ac:dyDescent="0.2">
      <c r="A158" s="79" t="s">
        <v>505</v>
      </c>
      <c r="B158" s="55" t="s">
        <v>646</v>
      </c>
      <c r="C158" s="54" t="s">
        <v>23</v>
      </c>
      <c r="D158" s="54" t="s">
        <v>647</v>
      </c>
      <c r="E158" s="135" t="s">
        <v>508</v>
      </c>
      <c r="F158" s="135"/>
      <c r="G158" s="56" t="s">
        <v>68</v>
      </c>
      <c r="H158" s="57">
        <v>1.1100000000000001</v>
      </c>
      <c r="I158" s="58">
        <v>6.8</v>
      </c>
      <c r="J158" s="80">
        <v>7.54</v>
      </c>
    </row>
    <row r="159" spans="1:10" x14ac:dyDescent="0.2">
      <c r="A159" s="81"/>
      <c r="B159" s="82"/>
      <c r="C159" s="82"/>
      <c r="D159" s="82"/>
      <c r="E159" s="82" t="s">
        <v>515</v>
      </c>
      <c r="F159" s="83">
        <v>0.41</v>
      </c>
      <c r="G159" s="82" t="s">
        <v>516</v>
      </c>
      <c r="H159" s="83">
        <v>0</v>
      </c>
      <c r="I159" s="82" t="s">
        <v>517</v>
      </c>
      <c r="J159" s="84">
        <v>0.41</v>
      </c>
    </row>
    <row r="160" spans="1:10" x14ac:dyDescent="0.2">
      <c r="A160" s="81"/>
      <c r="B160" s="82"/>
      <c r="C160" s="82"/>
      <c r="D160" s="82"/>
      <c r="E160" s="82" t="s">
        <v>518</v>
      </c>
      <c r="F160" s="83">
        <v>1.93</v>
      </c>
      <c r="G160" s="82"/>
      <c r="H160" s="136" t="s">
        <v>519</v>
      </c>
      <c r="I160" s="136"/>
      <c r="J160" s="84">
        <v>10</v>
      </c>
    </row>
    <row r="161" spans="1:10" ht="15" thickBot="1" x14ac:dyDescent="0.25">
      <c r="A161" s="85"/>
      <c r="B161" s="86"/>
      <c r="C161" s="86"/>
      <c r="D161" s="86"/>
      <c r="E161" s="86"/>
      <c r="F161" s="86"/>
      <c r="G161" s="86" t="s">
        <v>520</v>
      </c>
      <c r="H161" s="87">
        <v>757</v>
      </c>
      <c r="I161" s="86" t="s">
        <v>521</v>
      </c>
      <c r="J161" s="88">
        <v>7570</v>
      </c>
    </row>
    <row r="162" spans="1:10" ht="15" thickTop="1" x14ac:dyDescent="0.2">
      <c r="A162" s="89"/>
      <c r="B162" s="60"/>
      <c r="C162" s="60"/>
      <c r="D162" s="60"/>
      <c r="E162" s="60"/>
      <c r="F162" s="60"/>
      <c r="G162" s="60"/>
      <c r="H162" s="60"/>
      <c r="I162" s="60"/>
      <c r="J162" s="90"/>
    </row>
    <row r="163" spans="1:10" ht="15" x14ac:dyDescent="0.2">
      <c r="A163" s="73" t="s">
        <v>69</v>
      </c>
      <c r="B163" s="42" t="s">
        <v>10</v>
      </c>
      <c r="C163" s="41" t="s">
        <v>11</v>
      </c>
      <c r="D163" s="41" t="s">
        <v>12</v>
      </c>
      <c r="E163" s="137" t="s">
        <v>492</v>
      </c>
      <c r="F163" s="137"/>
      <c r="G163" s="43" t="s">
        <v>13</v>
      </c>
      <c r="H163" s="42" t="s">
        <v>14</v>
      </c>
      <c r="I163" s="42" t="s">
        <v>15</v>
      </c>
      <c r="J163" s="74" t="s">
        <v>17</v>
      </c>
    </row>
    <row r="164" spans="1:10" ht="25.5" x14ac:dyDescent="0.2">
      <c r="A164" s="75" t="s">
        <v>493</v>
      </c>
      <c r="B164" s="45" t="s">
        <v>70</v>
      </c>
      <c r="C164" s="44" t="s">
        <v>23</v>
      </c>
      <c r="D164" s="44" t="s">
        <v>71</v>
      </c>
      <c r="E164" s="133" t="s">
        <v>498</v>
      </c>
      <c r="F164" s="133"/>
      <c r="G164" s="46" t="s">
        <v>68</v>
      </c>
      <c r="H164" s="47">
        <v>1</v>
      </c>
      <c r="I164" s="48">
        <v>8.32</v>
      </c>
      <c r="J164" s="76">
        <v>8.32</v>
      </c>
    </row>
    <row r="165" spans="1:10" ht="25.5" x14ac:dyDescent="0.2">
      <c r="A165" s="77" t="s">
        <v>495</v>
      </c>
      <c r="B165" s="50" t="s">
        <v>642</v>
      </c>
      <c r="C165" s="49" t="s">
        <v>23</v>
      </c>
      <c r="D165" s="49" t="s">
        <v>643</v>
      </c>
      <c r="E165" s="134" t="s">
        <v>501</v>
      </c>
      <c r="F165" s="134"/>
      <c r="G165" s="51" t="s">
        <v>502</v>
      </c>
      <c r="H165" s="52">
        <v>1.0800000000000001E-2</v>
      </c>
      <c r="I165" s="53">
        <v>17.059999999999999</v>
      </c>
      <c r="J165" s="78">
        <v>0.18</v>
      </c>
    </row>
    <row r="166" spans="1:10" ht="25.5" x14ac:dyDescent="0.2">
      <c r="A166" s="77" t="s">
        <v>495</v>
      </c>
      <c r="B166" s="50" t="s">
        <v>644</v>
      </c>
      <c r="C166" s="49" t="s">
        <v>23</v>
      </c>
      <c r="D166" s="49" t="s">
        <v>645</v>
      </c>
      <c r="E166" s="134" t="s">
        <v>501</v>
      </c>
      <c r="F166" s="134"/>
      <c r="G166" s="51" t="s">
        <v>502</v>
      </c>
      <c r="H166" s="52">
        <v>7.6899999999999996E-2</v>
      </c>
      <c r="I166" s="53">
        <v>21.8</v>
      </c>
      <c r="J166" s="78">
        <v>1.67</v>
      </c>
    </row>
    <row r="167" spans="1:10" x14ac:dyDescent="0.2">
      <c r="A167" s="79" t="s">
        <v>505</v>
      </c>
      <c r="B167" s="55" t="s">
        <v>648</v>
      </c>
      <c r="C167" s="54" t="s">
        <v>23</v>
      </c>
      <c r="D167" s="54" t="s">
        <v>649</v>
      </c>
      <c r="E167" s="135" t="s">
        <v>508</v>
      </c>
      <c r="F167" s="135"/>
      <c r="G167" s="56" t="s">
        <v>68</v>
      </c>
      <c r="H167" s="57">
        <v>1.07</v>
      </c>
      <c r="I167" s="58">
        <v>6.05</v>
      </c>
      <c r="J167" s="80">
        <v>6.47</v>
      </c>
    </row>
    <row r="168" spans="1:10" x14ac:dyDescent="0.2">
      <c r="A168" s="81"/>
      <c r="B168" s="82"/>
      <c r="C168" s="82"/>
      <c r="D168" s="82"/>
      <c r="E168" s="82" t="s">
        <v>515</v>
      </c>
      <c r="F168" s="83">
        <v>1.44</v>
      </c>
      <c r="G168" s="82" t="s">
        <v>516</v>
      </c>
      <c r="H168" s="83">
        <v>0</v>
      </c>
      <c r="I168" s="82" t="s">
        <v>517</v>
      </c>
      <c r="J168" s="84">
        <v>1.44</v>
      </c>
    </row>
    <row r="169" spans="1:10" x14ac:dyDescent="0.2">
      <c r="A169" s="81"/>
      <c r="B169" s="82"/>
      <c r="C169" s="82"/>
      <c r="D169" s="82"/>
      <c r="E169" s="82" t="s">
        <v>518</v>
      </c>
      <c r="F169" s="83">
        <v>1.99</v>
      </c>
      <c r="G169" s="82"/>
      <c r="H169" s="136" t="s">
        <v>519</v>
      </c>
      <c r="I169" s="136"/>
      <c r="J169" s="84">
        <v>10.31</v>
      </c>
    </row>
    <row r="170" spans="1:10" ht="15" thickBot="1" x14ac:dyDescent="0.25">
      <c r="A170" s="85"/>
      <c r="B170" s="86"/>
      <c r="C170" s="86"/>
      <c r="D170" s="86"/>
      <c r="E170" s="86"/>
      <c r="F170" s="86"/>
      <c r="G170" s="86" t="s">
        <v>520</v>
      </c>
      <c r="H170" s="87">
        <v>21</v>
      </c>
      <c r="I170" s="86" t="s">
        <v>521</v>
      </c>
      <c r="J170" s="88">
        <v>216.51</v>
      </c>
    </row>
    <row r="171" spans="1:10" ht="15" thickTop="1" x14ac:dyDescent="0.2">
      <c r="A171" s="89"/>
      <c r="B171" s="60"/>
      <c r="C171" s="60"/>
      <c r="D171" s="60"/>
      <c r="E171" s="60"/>
      <c r="F171" s="60"/>
      <c r="G171" s="60"/>
      <c r="H171" s="60"/>
      <c r="I171" s="60"/>
      <c r="J171" s="90"/>
    </row>
    <row r="172" spans="1:10" ht="15" x14ac:dyDescent="0.2">
      <c r="A172" s="73" t="s">
        <v>72</v>
      </c>
      <c r="B172" s="42" t="s">
        <v>10</v>
      </c>
      <c r="C172" s="41" t="s">
        <v>11</v>
      </c>
      <c r="D172" s="41" t="s">
        <v>12</v>
      </c>
      <c r="E172" s="137" t="s">
        <v>492</v>
      </c>
      <c r="F172" s="137"/>
      <c r="G172" s="43" t="s">
        <v>13</v>
      </c>
      <c r="H172" s="42" t="s">
        <v>14</v>
      </c>
      <c r="I172" s="42" t="s">
        <v>15</v>
      </c>
      <c r="J172" s="74" t="s">
        <v>17</v>
      </c>
    </row>
    <row r="173" spans="1:10" ht="25.5" x14ac:dyDescent="0.2">
      <c r="A173" s="75" t="s">
        <v>493</v>
      </c>
      <c r="B173" s="45" t="s">
        <v>73</v>
      </c>
      <c r="C173" s="44" t="s">
        <v>23</v>
      </c>
      <c r="D173" s="44" t="s">
        <v>74</v>
      </c>
      <c r="E173" s="133" t="s">
        <v>498</v>
      </c>
      <c r="F173" s="133"/>
      <c r="G173" s="46" t="s">
        <v>44</v>
      </c>
      <c r="H173" s="47">
        <v>1</v>
      </c>
      <c r="I173" s="48">
        <v>476.15</v>
      </c>
      <c r="J173" s="76">
        <v>476.15</v>
      </c>
    </row>
    <row r="174" spans="1:10" ht="25.5" x14ac:dyDescent="0.2">
      <c r="A174" s="77" t="s">
        <v>495</v>
      </c>
      <c r="B174" s="50" t="s">
        <v>650</v>
      </c>
      <c r="C174" s="49" t="s">
        <v>23</v>
      </c>
      <c r="D174" s="49" t="s">
        <v>651</v>
      </c>
      <c r="E174" s="134" t="s">
        <v>615</v>
      </c>
      <c r="F174" s="134"/>
      <c r="G174" s="51" t="s">
        <v>616</v>
      </c>
      <c r="H174" s="52">
        <v>0.12</v>
      </c>
      <c r="I174" s="53">
        <v>0.95</v>
      </c>
      <c r="J174" s="78">
        <v>0.11</v>
      </c>
    </row>
    <row r="175" spans="1:10" ht="25.5" x14ac:dyDescent="0.2">
      <c r="A175" s="77" t="s">
        <v>495</v>
      </c>
      <c r="B175" s="50" t="s">
        <v>652</v>
      </c>
      <c r="C175" s="49" t="s">
        <v>23</v>
      </c>
      <c r="D175" s="49" t="s">
        <v>653</v>
      </c>
      <c r="E175" s="134" t="s">
        <v>615</v>
      </c>
      <c r="F175" s="134"/>
      <c r="G175" s="51" t="s">
        <v>619</v>
      </c>
      <c r="H175" s="52">
        <v>0.126</v>
      </c>
      <c r="I175" s="53">
        <v>0.32</v>
      </c>
      <c r="J175" s="78">
        <v>0.04</v>
      </c>
    </row>
    <row r="176" spans="1:10" ht="25.5" x14ac:dyDescent="0.2">
      <c r="A176" s="77" t="s">
        <v>495</v>
      </c>
      <c r="B176" s="50" t="s">
        <v>634</v>
      </c>
      <c r="C176" s="49" t="s">
        <v>23</v>
      </c>
      <c r="D176" s="49" t="s">
        <v>635</v>
      </c>
      <c r="E176" s="134" t="s">
        <v>501</v>
      </c>
      <c r="F176" s="134"/>
      <c r="G176" s="51" t="s">
        <v>502</v>
      </c>
      <c r="H176" s="52">
        <v>0.49299999999999999</v>
      </c>
      <c r="I176" s="53">
        <v>21.94</v>
      </c>
      <c r="J176" s="78">
        <v>10.81</v>
      </c>
    </row>
    <row r="177" spans="1:10" ht="25.5" x14ac:dyDescent="0.2">
      <c r="A177" s="77" t="s">
        <v>495</v>
      </c>
      <c r="B177" s="50" t="s">
        <v>503</v>
      </c>
      <c r="C177" s="49" t="s">
        <v>23</v>
      </c>
      <c r="D177" s="49" t="s">
        <v>504</v>
      </c>
      <c r="E177" s="134" t="s">
        <v>501</v>
      </c>
      <c r="F177" s="134"/>
      <c r="G177" s="51" t="s">
        <v>502</v>
      </c>
      <c r="H177" s="52">
        <v>0.74</v>
      </c>
      <c r="I177" s="53">
        <v>17.100000000000001</v>
      </c>
      <c r="J177" s="78">
        <v>12.65</v>
      </c>
    </row>
    <row r="178" spans="1:10" ht="38.25" x14ac:dyDescent="0.2">
      <c r="A178" s="79" t="s">
        <v>505</v>
      </c>
      <c r="B178" s="55" t="s">
        <v>654</v>
      </c>
      <c r="C178" s="54" t="s">
        <v>23</v>
      </c>
      <c r="D178" s="54" t="s">
        <v>655</v>
      </c>
      <c r="E178" s="135" t="s">
        <v>508</v>
      </c>
      <c r="F178" s="135"/>
      <c r="G178" s="56" t="s">
        <v>44</v>
      </c>
      <c r="H178" s="57">
        <v>1.1499999999999999</v>
      </c>
      <c r="I178" s="58">
        <v>393.52</v>
      </c>
      <c r="J178" s="80">
        <v>452.54</v>
      </c>
    </row>
    <row r="179" spans="1:10" x14ac:dyDescent="0.2">
      <c r="A179" s="81"/>
      <c r="B179" s="82"/>
      <c r="C179" s="82"/>
      <c r="D179" s="82"/>
      <c r="E179" s="82" t="s">
        <v>515</v>
      </c>
      <c r="F179" s="83">
        <v>17.72</v>
      </c>
      <c r="G179" s="82" t="s">
        <v>516</v>
      </c>
      <c r="H179" s="83">
        <v>0</v>
      </c>
      <c r="I179" s="82" t="s">
        <v>517</v>
      </c>
      <c r="J179" s="84">
        <v>17.72</v>
      </c>
    </row>
    <row r="180" spans="1:10" x14ac:dyDescent="0.2">
      <c r="A180" s="81"/>
      <c r="B180" s="82"/>
      <c r="C180" s="82"/>
      <c r="D180" s="82"/>
      <c r="E180" s="82" t="s">
        <v>518</v>
      </c>
      <c r="F180" s="83">
        <v>114.37</v>
      </c>
      <c r="G180" s="82"/>
      <c r="H180" s="136" t="s">
        <v>519</v>
      </c>
      <c r="I180" s="136"/>
      <c r="J180" s="84">
        <v>590.52</v>
      </c>
    </row>
    <row r="181" spans="1:10" ht="15" thickBot="1" x14ac:dyDescent="0.25">
      <c r="A181" s="85"/>
      <c r="B181" s="86"/>
      <c r="C181" s="86"/>
      <c r="D181" s="86"/>
      <c r="E181" s="86"/>
      <c r="F181" s="86"/>
      <c r="G181" s="86" t="s">
        <v>520</v>
      </c>
      <c r="H181" s="87">
        <v>15.98</v>
      </c>
      <c r="I181" s="86" t="s">
        <v>521</v>
      </c>
      <c r="J181" s="88">
        <v>9436.5</v>
      </c>
    </row>
    <row r="182" spans="1:10" ht="15" thickTop="1" x14ac:dyDescent="0.2">
      <c r="A182" s="89"/>
      <c r="B182" s="60"/>
      <c r="C182" s="60"/>
      <c r="D182" s="60"/>
      <c r="E182" s="60"/>
      <c r="F182" s="60"/>
      <c r="G182" s="60"/>
      <c r="H182" s="60"/>
      <c r="I182" s="60"/>
      <c r="J182" s="90"/>
    </row>
    <row r="183" spans="1:10" x14ac:dyDescent="0.2">
      <c r="A183" s="91" t="s">
        <v>75</v>
      </c>
      <c r="B183" s="39"/>
      <c r="C183" s="39"/>
      <c r="D183" s="39" t="s">
        <v>76</v>
      </c>
      <c r="E183" s="39"/>
      <c r="F183" s="138"/>
      <c r="G183" s="138"/>
      <c r="H183" s="40"/>
      <c r="I183" s="39"/>
      <c r="J183" s="92">
        <v>68622.75</v>
      </c>
    </row>
    <row r="184" spans="1:10" ht="15" x14ac:dyDescent="0.2">
      <c r="A184" s="73" t="s">
        <v>77</v>
      </c>
      <c r="B184" s="42" t="s">
        <v>10</v>
      </c>
      <c r="C184" s="41" t="s">
        <v>11</v>
      </c>
      <c r="D184" s="41" t="s">
        <v>12</v>
      </c>
      <c r="E184" s="137" t="s">
        <v>492</v>
      </c>
      <c r="F184" s="137"/>
      <c r="G184" s="43" t="s">
        <v>13</v>
      </c>
      <c r="H184" s="42" t="s">
        <v>14</v>
      </c>
      <c r="I184" s="42" t="s">
        <v>15</v>
      </c>
      <c r="J184" s="74" t="s">
        <v>17</v>
      </c>
    </row>
    <row r="185" spans="1:10" x14ac:dyDescent="0.2">
      <c r="A185" s="75" t="s">
        <v>493</v>
      </c>
      <c r="B185" s="45" t="s">
        <v>60</v>
      </c>
      <c r="C185" s="44" t="s">
        <v>23</v>
      </c>
      <c r="D185" s="44" t="s">
        <v>61</v>
      </c>
      <c r="E185" s="133" t="s">
        <v>498</v>
      </c>
      <c r="F185" s="133"/>
      <c r="G185" s="46" t="s">
        <v>44</v>
      </c>
      <c r="H185" s="47">
        <v>1</v>
      </c>
      <c r="I185" s="48">
        <v>452.31</v>
      </c>
      <c r="J185" s="76">
        <v>452.31</v>
      </c>
    </row>
    <row r="186" spans="1:10" ht="25.5" x14ac:dyDescent="0.2">
      <c r="A186" s="77" t="s">
        <v>495</v>
      </c>
      <c r="B186" s="50" t="s">
        <v>634</v>
      </c>
      <c r="C186" s="49" t="s">
        <v>23</v>
      </c>
      <c r="D186" s="49" t="s">
        <v>635</v>
      </c>
      <c r="E186" s="134" t="s">
        <v>501</v>
      </c>
      <c r="F186" s="134"/>
      <c r="G186" s="51" t="s">
        <v>502</v>
      </c>
      <c r="H186" s="52">
        <v>2</v>
      </c>
      <c r="I186" s="53">
        <v>21.94</v>
      </c>
      <c r="J186" s="78">
        <v>43.88</v>
      </c>
    </row>
    <row r="187" spans="1:10" ht="25.5" x14ac:dyDescent="0.2">
      <c r="A187" s="77" t="s">
        <v>495</v>
      </c>
      <c r="B187" s="50" t="s">
        <v>503</v>
      </c>
      <c r="C187" s="49" t="s">
        <v>23</v>
      </c>
      <c r="D187" s="49" t="s">
        <v>504</v>
      </c>
      <c r="E187" s="134" t="s">
        <v>501</v>
      </c>
      <c r="F187" s="134"/>
      <c r="G187" s="51" t="s">
        <v>502</v>
      </c>
      <c r="H187" s="52">
        <v>6</v>
      </c>
      <c r="I187" s="53">
        <v>17.100000000000001</v>
      </c>
      <c r="J187" s="78">
        <v>102.6</v>
      </c>
    </row>
    <row r="188" spans="1:10" ht="25.5" x14ac:dyDescent="0.2">
      <c r="A188" s="77" t="s">
        <v>495</v>
      </c>
      <c r="B188" s="50" t="s">
        <v>254</v>
      </c>
      <c r="C188" s="49" t="s">
        <v>23</v>
      </c>
      <c r="D188" s="49" t="s">
        <v>255</v>
      </c>
      <c r="E188" s="134" t="s">
        <v>498</v>
      </c>
      <c r="F188" s="134"/>
      <c r="G188" s="51" t="s">
        <v>44</v>
      </c>
      <c r="H188" s="52">
        <v>1</v>
      </c>
      <c r="I188" s="53">
        <v>305.83</v>
      </c>
      <c r="J188" s="78">
        <v>305.83</v>
      </c>
    </row>
    <row r="189" spans="1:10" x14ac:dyDescent="0.2">
      <c r="A189" s="81"/>
      <c r="B189" s="82"/>
      <c r="C189" s="82"/>
      <c r="D189" s="82"/>
      <c r="E189" s="82" t="s">
        <v>515</v>
      </c>
      <c r="F189" s="83">
        <v>184.24</v>
      </c>
      <c r="G189" s="82" t="s">
        <v>516</v>
      </c>
      <c r="H189" s="83">
        <v>0</v>
      </c>
      <c r="I189" s="82" t="s">
        <v>517</v>
      </c>
      <c r="J189" s="84">
        <v>184.24</v>
      </c>
    </row>
    <row r="190" spans="1:10" x14ac:dyDescent="0.2">
      <c r="A190" s="81"/>
      <c r="B190" s="82"/>
      <c r="C190" s="82"/>
      <c r="D190" s="82"/>
      <c r="E190" s="82" t="s">
        <v>518</v>
      </c>
      <c r="F190" s="83">
        <v>108.64</v>
      </c>
      <c r="G190" s="82"/>
      <c r="H190" s="136" t="s">
        <v>519</v>
      </c>
      <c r="I190" s="136"/>
      <c r="J190" s="84">
        <v>560.95000000000005</v>
      </c>
    </row>
    <row r="191" spans="1:10" ht="15" thickBot="1" x14ac:dyDescent="0.25">
      <c r="A191" s="85"/>
      <c r="B191" s="86"/>
      <c r="C191" s="86"/>
      <c r="D191" s="86"/>
      <c r="E191" s="86"/>
      <c r="F191" s="86"/>
      <c r="G191" s="86" t="s">
        <v>520</v>
      </c>
      <c r="H191" s="87">
        <v>3.36</v>
      </c>
      <c r="I191" s="86" t="s">
        <v>521</v>
      </c>
      <c r="J191" s="88">
        <v>1884.79</v>
      </c>
    </row>
    <row r="192" spans="1:10" ht="15" thickTop="1" x14ac:dyDescent="0.2">
      <c r="A192" s="89"/>
      <c r="B192" s="60"/>
      <c r="C192" s="60"/>
      <c r="D192" s="60"/>
      <c r="E192" s="60"/>
      <c r="F192" s="60"/>
      <c r="G192" s="60"/>
      <c r="H192" s="60"/>
      <c r="I192" s="60"/>
      <c r="J192" s="90"/>
    </row>
    <row r="193" spans="1:10" ht="15" x14ac:dyDescent="0.2">
      <c r="A193" s="73" t="s">
        <v>78</v>
      </c>
      <c r="B193" s="42" t="s">
        <v>10</v>
      </c>
      <c r="C193" s="41" t="s">
        <v>11</v>
      </c>
      <c r="D193" s="41" t="s">
        <v>12</v>
      </c>
      <c r="E193" s="137" t="s">
        <v>492</v>
      </c>
      <c r="F193" s="137"/>
      <c r="G193" s="43" t="s">
        <v>13</v>
      </c>
      <c r="H193" s="42" t="s">
        <v>14</v>
      </c>
      <c r="I193" s="42" t="s">
        <v>15</v>
      </c>
      <c r="J193" s="74" t="s">
        <v>17</v>
      </c>
    </row>
    <row r="194" spans="1:10" ht="25.5" x14ac:dyDescent="0.2">
      <c r="A194" s="75" t="s">
        <v>493</v>
      </c>
      <c r="B194" s="45" t="s">
        <v>63</v>
      </c>
      <c r="C194" s="44" t="s">
        <v>23</v>
      </c>
      <c r="D194" s="44" t="s">
        <v>64</v>
      </c>
      <c r="E194" s="133" t="s">
        <v>498</v>
      </c>
      <c r="F194" s="133"/>
      <c r="G194" s="46" t="s">
        <v>25</v>
      </c>
      <c r="H194" s="47">
        <v>1</v>
      </c>
      <c r="I194" s="48">
        <v>71.78</v>
      </c>
      <c r="J194" s="76">
        <v>71.78</v>
      </c>
    </row>
    <row r="195" spans="1:10" ht="25.5" x14ac:dyDescent="0.2">
      <c r="A195" s="77" t="s">
        <v>495</v>
      </c>
      <c r="B195" s="50" t="s">
        <v>636</v>
      </c>
      <c r="C195" s="49" t="s">
        <v>23</v>
      </c>
      <c r="D195" s="49" t="s">
        <v>637</v>
      </c>
      <c r="E195" s="134" t="s">
        <v>501</v>
      </c>
      <c r="F195" s="134"/>
      <c r="G195" s="51" t="s">
        <v>502</v>
      </c>
      <c r="H195" s="52">
        <v>1</v>
      </c>
      <c r="I195" s="53">
        <v>17.47</v>
      </c>
      <c r="J195" s="78">
        <v>17.47</v>
      </c>
    </row>
    <row r="196" spans="1:10" ht="25.5" x14ac:dyDescent="0.2">
      <c r="A196" s="77" t="s">
        <v>495</v>
      </c>
      <c r="B196" s="50" t="s">
        <v>499</v>
      </c>
      <c r="C196" s="49" t="s">
        <v>23</v>
      </c>
      <c r="D196" s="49" t="s">
        <v>500</v>
      </c>
      <c r="E196" s="134" t="s">
        <v>501</v>
      </c>
      <c r="F196" s="134"/>
      <c r="G196" s="51" t="s">
        <v>502</v>
      </c>
      <c r="H196" s="52">
        <v>1</v>
      </c>
      <c r="I196" s="53">
        <v>21.71</v>
      </c>
      <c r="J196" s="78">
        <v>21.71</v>
      </c>
    </row>
    <row r="197" spans="1:10" ht="25.5" x14ac:dyDescent="0.2">
      <c r="A197" s="79" t="s">
        <v>505</v>
      </c>
      <c r="B197" s="55" t="s">
        <v>509</v>
      </c>
      <c r="C197" s="54" t="s">
        <v>23</v>
      </c>
      <c r="D197" s="54" t="s">
        <v>510</v>
      </c>
      <c r="E197" s="135" t="s">
        <v>508</v>
      </c>
      <c r="F197" s="135"/>
      <c r="G197" s="56" t="s">
        <v>130</v>
      </c>
      <c r="H197" s="57">
        <v>0.56999999999999995</v>
      </c>
      <c r="I197" s="58">
        <v>6.92</v>
      </c>
      <c r="J197" s="80">
        <v>3.94</v>
      </c>
    </row>
    <row r="198" spans="1:10" x14ac:dyDescent="0.2">
      <c r="A198" s="79" t="s">
        <v>505</v>
      </c>
      <c r="B198" s="55" t="s">
        <v>585</v>
      </c>
      <c r="C198" s="54" t="s">
        <v>23</v>
      </c>
      <c r="D198" s="54" t="s">
        <v>586</v>
      </c>
      <c r="E198" s="135" t="s">
        <v>508</v>
      </c>
      <c r="F198" s="135"/>
      <c r="G198" s="56" t="s">
        <v>68</v>
      </c>
      <c r="H198" s="57">
        <v>0.15</v>
      </c>
      <c r="I198" s="58">
        <v>14.5</v>
      </c>
      <c r="J198" s="80">
        <v>2.17</v>
      </c>
    </row>
    <row r="199" spans="1:10" ht="25.5" x14ac:dyDescent="0.2">
      <c r="A199" s="79" t="s">
        <v>505</v>
      </c>
      <c r="B199" s="55" t="s">
        <v>638</v>
      </c>
      <c r="C199" s="54" t="s">
        <v>23</v>
      </c>
      <c r="D199" s="54" t="s">
        <v>639</v>
      </c>
      <c r="E199" s="135" t="s">
        <v>508</v>
      </c>
      <c r="F199" s="135"/>
      <c r="G199" s="56" t="s">
        <v>130</v>
      </c>
      <c r="H199" s="57">
        <v>0.27</v>
      </c>
      <c r="I199" s="58">
        <v>3.5</v>
      </c>
      <c r="J199" s="80">
        <v>0.94</v>
      </c>
    </row>
    <row r="200" spans="1:10" ht="25.5" x14ac:dyDescent="0.2">
      <c r="A200" s="79" t="s">
        <v>505</v>
      </c>
      <c r="B200" s="55" t="s">
        <v>640</v>
      </c>
      <c r="C200" s="54" t="s">
        <v>23</v>
      </c>
      <c r="D200" s="54" t="s">
        <v>641</v>
      </c>
      <c r="E200" s="135" t="s">
        <v>508</v>
      </c>
      <c r="F200" s="135"/>
      <c r="G200" s="56" t="s">
        <v>130</v>
      </c>
      <c r="H200" s="57">
        <v>1.585</v>
      </c>
      <c r="I200" s="58">
        <v>16.12</v>
      </c>
      <c r="J200" s="80">
        <v>25.55</v>
      </c>
    </row>
    <row r="201" spans="1:10" x14ac:dyDescent="0.2">
      <c r="A201" s="81"/>
      <c r="B201" s="82"/>
      <c r="C201" s="82"/>
      <c r="D201" s="82"/>
      <c r="E201" s="82" t="s">
        <v>515</v>
      </c>
      <c r="F201" s="83">
        <v>29.96</v>
      </c>
      <c r="G201" s="82" t="s">
        <v>516</v>
      </c>
      <c r="H201" s="83">
        <v>0</v>
      </c>
      <c r="I201" s="82" t="s">
        <v>517</v>
      </c>
      <c r="J201" s="84">
        <v>29.96</v>
      </c>
    </row>
    <row r="202" spans="1:10" x14ac:dyDescent="0.2">
      <c r="A202" s="81"/>
      <c r="B202" s="82"/>
      <c r="C202" s="82"/>
      <c r="D202" s="82"/>
      <c r="E202" s="82" t="s">
        <v>518</v>
      </c>
      <c r="F202" s="83">
        <v>17.239999999999998</v>
      </c>
      <c r="G202" s="82"/>
      <c r="H202" s="136" t="s">
        <v>519</v>
      </c>
      <c r="I202" s="136"/>
      <c r="J202" s="84">
        <v>89.02</v>
      </c>
    </row>
    <row r="203" spans="1:10" ht="15" thickBot="1" x14ac:dyDescent="0.25">
      <c r="A203" s="85"/>
      <c r="B203" s="86"/>
      <c r="C203" s="86"/>
      <c r="D203" s="86"/>
      <c r="E203" s="86"/>
      <c r="F203" s="86"/>
      <c r="G203" s="86" t="s">
        <v>520</v>
      </c>
      <c r="H203" s="87">
        <v>39.78</v>
      </c>
      <c r="I203" s="86" t="s">
        <v>521</v>
      </c>
      <c r="J203" s="88">
        <v>3541.21</v>
      </c>
    </row>
    <row r="204" spans="1:10" ht="15" thickTop="1" x14ac:dyDescent="0.2">
      <c r="A204" s="89"/>
      <c r="B204" s="60"/>
      <c r="C204" s="60"/>
      <c r="D204" s="60"/>
      <c r="E204" s="60"/>
      <c r="F204" s="60"/>
      <c r="G204" s="60"/>
      <c r="H204" s="60"/>
      <c r="I204" s="60"/>
      <c r="J204" s="90"/>
    </row>
    <row r="205" spans="1:10" ht="15" x14ac:dyDescent="0.2">
      <c r="A205" s="73" t="s">
        <v>79</v>
      </c>
      <c r="B205" s="42" t="s">
        <v>10</v>
      </c>
      <c r="C205" s="41" t="s">
        <v>11</v>
      </c>
      <c r="D205" s="41" t="s">
        <v>12</v>
      </c>
      <c r="E205" s="137" t="s">
        <v>492</v>
      </c>
      <c r="F205" s="137"/>
      <c r="G205" s="43" t="s">
        <v>13</v>
      </c>
      <c r="H205" s="42" t="s">
        <v>14</v>
      </c>
      <c r="I205" s="42" t="s">
        <v>15</v>
      </c>
      <c r="J205" s="74" t="s">
        <v>17</v>
      </c>
    </row>
    <row r="206" spans="1:10" ht="25.5" x14ac:dyDescent="0.2">
      <c r="A206" s="75" t="s">
        <v>493</v>
      </c>
      <c r="B206" s="45" t="s">
        <v>66</v>
      </c>
      <c r="C206" s="44" t="s">
        <v>23</v>
      </c>
      <c r="D206" s="44" t="s">
        <v>67</v>
      </c>
      <c r="E206" s="133" t="s">
        <v>498</v>
      </c>
      <c r="F206" s="133"/>
      <c r="G206" s="46" t="s">
        <v>68</v>
      </c>
      <c r="H206" s="47">
        <v>1</v>
      </c>
      <c r="I206" s="48">
        <v>8.07</v>
      </c>
      <c r="J206" s="76">
        <v>8.07</v>
      </c>
    </row>
    <row r="207" spans="1:10" ht="25.5" x14ac:dyDescent="0.2">
      <c r="A207" s="77" t="s">
        <v>495</v>
      </c>
      <c r="B207" s="50" t="s">
        <v>642</v>
      </c>
      <c r="C207" s="49" t="s">
        <v>23</v>
      </c>
      <c r="D207" s="49" t="s">
        <v>643</v>
      </c>
      <c r="E207" s="134" t="s">
        <v>501</v>
      </c>
      <c r="F207" s="134"/>
      <c r="G207" s="51" t="s">
        <v>502</v>
      </c>
      <c r="H207" s="52">
        <v>3.2000000000000002E-3</v>
      </c>
      <c r="I207" s="53">
        <v>17.059999999999999</v>
      </c>
      <c r="J207" s="78">
        <v>0.05</v>
      </c>
    </row>
    <row r="208" spans="1:10" ht="25.5" x14ac:dyDescent="0.2">
      <c r="A208" s="77" t="s">
        <v>495</v>
      </c>
      <c r="B208" s="50" t="s">
        <v>644</v>
      </c>
      <c r="C208" s="49" t="s">
        <v>23</v>
      </c>
      <c r="D208" s="49" t="s">
        <v>645</v>
      </c>
      <c r="E208" s="134" t="s">
        <v>501</v>
      </c>
      <c r="F208" s="134"/>
      <c r="G208" s="51" t="s">
        <v>502</v>
      </c>
      <c r="H208" s="52">
        <v>2.24E-2</v>
      </c>
      <c r="I208" s="53">
        <v>21.8</v>
      </c>
      <c r="J208" s="78">
        <v>0.48</v>
      </c>
    </row>
    <row r="209" spans="1:10" x14ac:dyDescent="0.2">
      <c r="A209" s="79" t="s">
        <v>505</v>
      </c>
      <c r="B209" s="55" t="s">
        <v>646</v>
      </c>
      <c r="C209" s="54" t="s">
        <v>23</v>
      </c>
      <c r="D209" s="54" t="s">
        <v>647</v>
      </c>
      <c r="E209" s="135" t="s">
        <v>508</v>
      </c>
      <c r="F209" s="135"/>
      <c r="G209" s="56" t="s">
        <v>68</v>
      </c>
      <c r="H209" s="57">
        <v>1.1100000000000001</v>
      </c>
      <c r="I209" s="58">
        <v>6.8</v>
      </c>
      <c r="J209" s="80">
        <v>7.54</v>
      </c>
    </row>
    <row r="210" spans="1:10" x14ac:dyDescent="0.2">
      <c r="A210" s="81"/>
      <c r="B210" s="82"/>
      <c r="C210" s="82"/>
      <c r="D210" s="82"/>
      <c r="E210" s="82" t="s">
        <v>515</v>
      </c>
      <c r="F210" s="83">
        <v>0.41</v>
      </c>
      <c r="G210" s="82" t="s">
        <v>516</v>
      </c>
      <c r="H210" s="83">
        <v>0</v>
      </c>
      <c r="I210" s="82" t="s">
        <v>517</v>
      </c>
      <c r="J210" s="84">
        <v>0.41</v>
      </c>
    </row>
    <row r="211" spans="1:10" x14ac:dyDescent="0.2">
      <c r="A211" s="81"/>
      <c r="B211" s="82"/>
      <c r="C211" s="82"/>
      <c r="D211" s="82"/>
      <c r="E211" s="82" t="s">
        <v>518</v>
      </c>
      <c r="F211" s="83">
        <v>1.93</v>
      </c>
      <c r="G211" s="82"/>
      <c r="H211" s="136" t="s">
        <v>519</v>
      </c>
      <c r="I211" s="136"/>
      <c r="J211" s="84">
        <v>10</v>
      </c>
    </row>
    <row r="212" spans="1:10" ht="15" thickBot="1" x14ac:dyDescent="0.25">
      <c r="A212" s="85"/>
      <c r="B212" s="86"/>
      <c r="C212" s="86"/>
      <c r="D212" s="86"/>
      <c r="E212" s="86"/>
      <c r="F212" s="86"/>
      <c r="G212" s="86" t="s">
        <v>520</v>
      </c>
      <c r="H212" s="87">
        <v>1437</v>
      </c>
      <c r="I212" s="86" t="s">
        <v>521</v>
      </c>
      <c r="J212" s="88">
        <v>14370</v>
      </c>
    </row>
    <row r="213" spans="1:10" ht="15" thickTop="1" x14ac:dyDescent="0.2">
      <c r="A213" s="89"/>
      <c r="B213" s="60"/>
      <c r="C213" s="60"/>
      <c r="D213" s="60"/>
      <c r="E213" s="60"/>
      <c r="F213" s="60"/>
      <c r="G213" s="60"/>
      <c r="H213" s="60"/>
      <c r="I213" s="60"/>
      <c r="J213" s="90"/>
    </row>
    <row r="214" spans="1:10" ht="15" x14ac:dyDescent="0.2">
      <c r="A214" s="73" t="s">
        <v>80</v>
      </c>
      <c r="B214" s="42" t="s">
        <v>10</v>
      </c>
      <c r="C214" s="41" t="s">
        <v>11</v>
      </c>
      <c r="D214" s="41" t="s">
        <v>12</v>
      </c>
      <c r="E214" s="137" t="s">
        <v>492</v>
      </c>
      <c r="F214" s="137"/>
      <c r="G214" s="43" t="s">
        <v>13</v>
      </c>
      <c r="H214" s="42" t="s">
        <v>14</v>
      </c>
      <c r="I214" s="42" t="s">
        <v>15</v>
      </c>
      <c r="J214" s="74" t="s">
        <v>17</v>
      </c>
    </row>
    <row r="215" spans="1:10" ht="25.5" x14ac:dyDescent="0.2">
      <c r="A215" s="75" t="s">
        <v>493</v>
      </c>
      <c r="B215" s="45" t="s">
        <v>70</v>
      </c>
      <c r="C215" s="44" t="s">
        <v>23</v>
      </c>
      <c r="D215" s="44" t="s">
        <v>71</v>
      </c>
      <c r="E215" s="133" t="s">
        <v>498</v>
      </c>
      <c r="F215" s="133"/>
      <c r="G215" s="46" t="s">
        <v>68</v>
      </c>
      <c r="H215" s="47">
        <v>1</v>
      </c>
      <c r="I215" s="48">
        <v>8.32</v>
      </c>
      <c r="J215" s="76">
        <v>8.32</v>
      </c>
    </row>
    <row r="216" spans="1:10" ht="25.5" x14ac:dyDescent="0.2">
      <c r="A216" s="77" t="s">
        <v>495</v>
      </c>
      <c r="B216" s="50" t="s">
        <v>642</v>
      </c>
      <c r="C216" s="49" t="s">
        <v>23</v>
      </c>
      <c r="D216" s="49" t="s">
        <v>643</v>
      </c>
      <c r="E216" s="134" t="s">
        <v>501</v>
      </c>
      <c r="F216" s="134"/>
      <c r="G216" s="51" t="s">
        <v>502</v>
      </c>
      <c r="H216" s="52">
        <v>1.0800000000000001E-2</v>
      </c>
      <c r="I216" s="53">
        <v>17.059999999999999</v>
      </c>
      <c r="J216" s="78">
        <v>0.18</v>
      </c>
    </row>
    <row r="217" spans="1:10" ht="25.5" x14ac:dyDescent="0.2">
      <c r="A217" s="77" t="s">
        <v>495</v>
      </c>
      <c r="B217" s="50" t="s">
        <v>644</v>
      </c>
      <c r="C217" s="49" t="s">
        <v>23</v>
      </c>
      <c r="D217" s="49" t="s">
        <v>645</v>
      </c>
      <c r="E217" s="134" t="s">
        <v>501</v>
      </c>
      <c r="F217" s="134"/>
      <c r="G217" s="51" t="s">
        <v>502</v>
      </c>
      <c r="H217" s="52">
        <v>7.6899999999999996E-2</v>
      </c>
      <c r="I217" s="53">
        <v>21.8</v>
      </c>
      <c r="J217" s="78">
        <v>1.67</v>
      </c>
    </row>
    <row r="218" spans="1:10" x14ac:dyDescent="0.2">
      <c r="A218" s="79" t="s">
        <v>505</v>
      </c>
      <c r="B218" s="55" t="s">
        <v>648</v>
      </c>
      <c r="C218" s="54" t="s">
        <v>23</v>
      </c>
      <c r="D218" s="54" t="s">
        <v>649</v>
      </c>
      <c r="E218" s="135" t="s">
        <v>508</v>
      </c>
      <c r="F218" s="135"/>
      <c r="G218" s="56" t="s">
        <v>68</v>
      </c>
      <c r="H218" s="57">
        <v>1.07</v>
      </c>
      <c r="I218" s="58">
        <v>6.05</v>
      </c>
      <c r="J218" s="80">
        <v>6.47</v>
      </c>
    </row>
    <row r="219" spans="1:10" x14ac:dyDescent="0.2">
      <c r="A219" s="81"/>
      <c r="B219" s="82"/>
      <c r="C219" s="82"/>
      <c r="D219" s="82"/>
      <c r="E219" s="82" t="s">
        <v>515</v>
      </c>
      <c r="F219" s="83">
        <v>1.44</v>
      </c>
      <c r="G219" s="82" t="s">
        <v>516</v>
      </c>
      <c r="H219" s="83">
        <v>0</v>
      </c>
      <c r="I219" s="82" t="s">
        <v>517</v>
      </c>
      <c r="J219" s="84">
        <v>1.44</v>
      </c>
    </row>
    <row r="220" spans="1:10" x14ac:dyDescent="0.2">
      <c r="A220" s="81"/>
      <c r="B220" s="82"/>
      <c r="C220" s="82"/>
      <c r="D220" s="82"/>
      <c r="E220" s="82" t="s">
        <v>518</v>
      </c>
      <c r="F220" s="83">
        <v>1.99</v>
      </c>
      <c r="G220" s="82"/>
      <c r="H220" s="136" t="s">
        <v>519</v>
      </c>
      <c r="I220" s="136"/>
      <c r="J220" s="84">
        <v>10.31</v>
      </c>
    </row>
    <row r="221" spans="1:10" ht="15" thickBot="1" x14ac:dyDescent="0.25">
      <c r="A221" s="85"/>
      <c r="B221" s="86"/>
      <c r="C221" s="86"/>
      <c r="D221" s="86"/>
      <c r="E221" s="86"/>
      <c r="F221" s="86"/>
      <c r="G221" s="86" t="s">
        <v>520</v>
      </c>
      <c r="H221" s="87">
        <v>54</v>
      </c>
      <c r="I221" s="86" t="s">
        <v>521</v>
      </c>
      <c r="J221" s="88">
        <v>556.74</v>
      </c>
    </row>
    <row r="222" spans="1:10" ht="15" thickTop="1" x14ac:dyDescent="0.2">
      <c r="A222" s="89"/>
      <c r="B222" s="60"/>
      <c r="C222" s="60"/>
      <c r="D222" s="60"/>
      <c r="E222" s="60"/>
      <c r="F222" s="60"/>
      <c r="G222" s="60"/>
      <c r="H222" s="60"/>
      <c r="I222" s="60"/>
      <c r="J222" s="90"/>
    </row>
    <row r="223" spans="1:10" ht="15" x14ac:dyDescent="0.2">
      <c r="A223" s="73" t="s">
        <v>81</v>
      </c>
      <c r="B223" s="42" t="s">
        <v>10</v>
      </c>
      <c r="C223" s="41" t="s">
        <v>11</v>
      </c>
      <c r="D223" s="41" t="s">
        <v>12</v>
      </c>
      <c r="E223" s="137" t="s">
        <v>492</v>
      </c>
      <c r="F223" s="137"/>
      <c r="G223" s="43" t="s">
        <v>13</v>
      </c>
      <c r="H223" s="42" t="s">
        <v>14</v>
      </c>
      <c r="I223" s="42" t="s">
        <v>15</v>
      </c>
      <c r="J223" s="74" t="s">
        <v>17</v>
      </c>
    </row>
    <row r="224" spans="1:10" ht="38.25" x14ac:dyDescent="0.2">
      <c r="A224" s="75" t="s">
        <v>493</v>
      </c>
      <c r="B224" s="45" t="s">
        <v>82</v>
      </c>
      <c r="C224" s="44" t="s">
        <v>23</v>
      </c>
      <c r="D224" s="44" t="s">
        <v>83</v>
      </c>
      <c r="E224" s="133" t="s">
        <v>498</v>
      </c>
      <c r="F224" s="133"/>
      <c r="G224" s="46" t="s">
        <v>44</v>
      </c>
      <c r="H224" s="47">
        <v>1</v>
      </c>
      <c r="I224" s="48">
        <v>469.9</v>
      </c>
      <c r="J224" s="76">
        <v>469.9</v>
      </c>
    </row>
    <row r="225" spans="1:10" ht="25.5" x14ac:dyDescent="0.2">
      <c r="A225" s="77" t="s">
        <v>495</v>
      </c>
      <c r="B225" s="50" t="s">
        <v>650</v>
      </c>
      <c r="C225" s="49" t="s">
        <v>23</v>
      </c>
      <c r="D225" s="49" t="s">
        <v>651</v>
      </c>
      <c r="E225" s="134" t="s">
        <v>615</v>
      </c>
      <c r="F225" s="134"/>
      <c r="G225" s="51" t="s">
        <v>616</v>
      </c>
      <c r="H225" s="52">
        <v>8.7999999999999995E-2</v>
      </c>
      <c r="I225" s="53">
        <v>0.95</v>
      </c>
      <c r="J225" s="78">
        <v>0.08</v>
      </c>
    </row>
    <row r="226" spans="1:10" ht="25.5" x14ac:dyDescent="0.2">
      <c r="A226" s="77" t="s">
        <v>495</v>
      </c>
      <c r="B226" s="50" t="s">
        <v>652</v>
      </c>
      <c r="C226" s="49" t="s">
        <v>23</v>
      </c>
      <c r="D226" s="49" t="s">
        <v>653</v>
      </c>
      <c r="E226" s="134" t="s">
        <v>615</v>
      </c>
      <c r="F226" s="134"/>
      <c r="G226" s="51" t="s">
        <v>619</v>
      </c>
      <c r="H226" s="52">
        <v>9.2999999999999999E-2</v>
      </c>
      <c r="I226" s="53">
        <v>0.32</v>
      </c>
      <c r="J226" s="78">
        <v>0.02</v>
      </c>
    </row>
    <row r="227" spans="1:10" ht="25.5" x14ac:dyDescent="0.2">
      <c r="A227" s="77" t="s">
        <v>495</v>
      </c>
      <c r="B227" s="50" t="s">
        <v>634</v>
      </c>
      <c r="C227" s="49" t="s">
        <v>23</v>
      </c>
      <c r="D227" s="49" t="s">
        <v>635</v>
      </c>
      <c r="E227" s="134" t="s">
        <v>501</v>
      </c>
      <c r="F227" s="134"/>
      <c r="G227" s="51" t="s">
        <v>502</v>
      </c>
      <c r="H227" s="52">
        <v>0.36299999999999999</v>
      </c>
      <c r="I227" s="53">
        <v>21.94</v>
      </c>
      <c r="J227" s="78">
        <v>7.96</v>
      </c>
    </row>
    <row r="228" spans="1:10" ht="25.5" x14ac:dyDescent="0.2">
      <c r="A228" s="77" t="s">
        <v>495</v>
      </c>
      <c r="B228" s="50" t="s">
        <v>503</v>
      </c>
      <c r="C228" s="49" t="s">
        <v>23</v>
      </c>
      <c r="D228" s="49" t="s">
        <v>504</v>
      </c>
      <c r="E228" s="134" t="s">
        <v>501</v>
      </c>
      <c r="F228" s="134"/>
      <c r="G228" s="51" t="s">
        <v>502</v>
      </c>
      <c r="H228" s="52">
        <v>0.54400000000000004</v>
      </c>
      <c r="I228" s="53">
        <v>17.100000000000001</v>
      </c>
      <c r="J228" s="78">
        <v>9.3000000000000007</v>
      </c>
    </row>
    <row r="229" spans="1:10" ht="38.25" x14ac:dyDescent="0.2">
      <c r="A229" s="79" t="s">
        <v>505</v>
      </c>
      <c r="B229" s="55" t="s">
        <v>654</v>
      </c>
      <c r="C229" s="54" t="s">
        <v>23</v>
      </c>
      <c r="D229" s="54" t="s">
        <v>655</v>
      </c>
      <c r="E229" s="135" t="s">
        <v>508</v>
      </c>
      <c r="F229" s="135"/>
      <c r="G229" s="56" t="s">
        <v>44</v>
      </c>
      <c r="H229" s="57">
        <v>1.1499999999999999</v>
      </c>
      <c r="I229" s="58">
        <v>393.52</v>
      </c>
      <c r="J229" s="80">
        <v>452.54</v>
      </c>
    </row>
    <row r="230" spans="1:10" x14ac:dyDescent="0.2">
      <c r="A230" s="81"/>
      <c r="B230" s="82"/>
      <c r="C230" s="82"/>
      <c r="D230" s="82"/>
      <c r="E230" s="82" t="s">
        <v>515</v>
      </c>
      <c r="F230" s="83">
        <v>13.03</v>
      </c>
      <c r="G230" s="82" t="s">
        <v>516</v>
      </c>
      <c r="H230" s="83">
        <v>0</v>
      </c>
      <c r="I230" s="82" t="s">
        <v>517</v>
      </c>
      <c r="J230" s="84">
        <v>13.03</v>
      </c>
    </row>
    <row r="231" spans="1:10" x14ac:dyDescent="0.2">
      <c r="A231" s="81"/>
      <c r="B231" s="82"/>
      <c r="C231" s="82"/>
      <c r="D231" s="82"/>
      <c r="E231" s="82" t="s">
        <v>518</v>
      </c>
      <c r="F231" s="83">
        <v>112.86</v>
      </c>
      <c r="G231" s="82"/>
      <c r="H231" s="136" t="s">
        <v>519</v>
      </c>
      <c r="I231" s="136"/>
      <c r="J231" s="84">
        <v>582.76</v>
      </c>
    </row>
    <row r="232" spans="1:10" ht="15" thickBot="1" x14ac:dyDescent="0.25">
      <c r="A232" s="85"/>
      <c r="B232" s="86"/>
      <c r="C232" s="86"/>
      <c r="D232" s="86"/>
      <c r="E232" s="86"/>
      <c r="F232" s="86"/>
      <c r="G232" s="86" t="s">
        <v>520</v>
      </c>
      <c r="H232" s="87">
        <v>82.83</v>
      </c>
      <c r="I232" s="86" t="s">
        <v>521</v>
      </c>
      <c r="J232" s="88">
        <v>48270.01</v>
      </c>
    </row>
    <row r="233" spans="1:10" ht="15" thickTop="1" x14ac:dyDescent="0.2">
      <c r="A233" s="89"/>
      <c r="B233" s="60"/>
      <c r="C233" s="60"/>
      <c r="D233" s="60"/>
      <c r="E233" s="60"/>
      <c r="F233" s="60"/>
      <c r="G233" s="60"/>
      <c r="H233" s="60"/>
      <c r="I233" s="60"/>
      <c r="J233" s="90"/>
    </row>
    <row r="234" spans="1:10" x14ac:dyDescent="0.2">
      <c r="A234" s="91" t="s">
        <v>84</v>
      </c>
      <c r="B234" s="39"/>
      <c r="C234" s="39"/>
      <c r="D234" s="39" t="s">
        <v>85</v>
      </c>
      <c r="E234" s="39"/>
      <c r="F234" s="138"/>
      <c r="G234" s="138"/>
      <c r="H234" s="40"/>
      <c r="I234" s="39"/>
      <c r="J234" s="92">
        <v>493241.54</v>
      </c>
    </row>
    <row r="235" spans="1:10" x14ac:dyDescent="0.2">
      <c r="A235" s="91" t="s">
        <v>86</v>
      </c>
      <c r="B235" s="39"/>
      <c r="C235" s="39"/>
      <c r="D235" s="39" t="s">
        <v>87</v>
      </c>
      <c r="E235" s="39"/>
      <c r="F235" s="138"/>
      <c r="G235" s="138"/>
      <c r="H235" s="40"/>
      <c r="I235" s="39"/>
      <c r="J235" s="92">
        <v>182898.74</v>
      </c>
    </row>
    <row r="236" spans="1:10" ht="15" x14ac:dyDescent="0.2">
      <c r="A236" s="73" t="s">
        <v>88</v>
      </c>
      <c r="B236" s="42" t="s">
        <v>10</v>
      </c>
      <c r="C236" s="41" t="s">
        <v>11</v>
      </c>
      <c r="D236" s="41" t="s">
        <v>12</v>
      </c>
      <c r="E236" s="137" t="s">
        <v>492</v>
      </c>
      <c r="F236" s="137"/>
      <c r="G236" s="43" t="s">
        <v>13</v>
      </c>
      <c r="H236" s="42" t="s">
        <v>14</v>
      </c>
      <c r="I236" s="42" t="s">
        <v>15</v>
      </c>
      <c r="J236" s="74" t="s">
        <v>17</v>
      </c>
    </row>
    <row r="237" spans="1:10" ht="38.25" x14ac:dyDescent="0.2">
      <c r="A237" s="75" t="s">
        <v>493</v>
      </c>
      <c r="B237" s="45" t="s">
        <v>89</v>
      </c>
      <c r="C237" s="44" t="s">
        <v>23</v>
      </c>
      <c r="D237" s="44" t="s">
        <v>90</v>
      </c>
      <c r="E237" s="133" t="s">
        <v>498</v>
      </c>
      <c r="F237" s="133"/>
      <c r="G237" s="46" t="s">
        <v>25</v>
      </c>
      <c r="H237" s="47">
        <v>1</v>
      </c>
      <c r="I237" s="48">
        <v>116.6</v>
      </c>
      <c r="J237" s="76">
        <v>116.6</v>
      </c>
    </row>
    <row r="238" spans="1:10" ht="25.5" x14ac:dyDescent="0.2">
      <c r="A238" s="77" t="s">
        <v>495</v>
      </c>
      <c r="B238" s="50" t="s">
        <v>656</v>
      </c>
      <c r="C238" s="49" t="s">
        <v>23</v>
      </c>
      <c r="D238" s="49" t="s">
        <v>657</v>
      </c>
      <c r="E238" s="134" t="s">
        <v>498</v>
      </c>
      <c r="F238" s="134"/>
      <c r="G238" s="51" t="s">
        <v>25</v>
      </c>
      <c r="H238" s="52">
        <v>0.41899999999999998</v>
      </c>
      <c r="I238" s="53">
        <v>110.31</v>
      </c>
      <c r="J238" s="78">
        <v>46.21</v>
      </c>
    </row>
    <row r="239" spans="1:10" ht="25.5" x14ac:dyDescent="0.2">
      <c r="A239" s="77" t="s">
        <v>495</v>
      </c>
      <c r="B239" s="50" t="s">
        <v>658</v>
      </c>
      <c r="C239" s="49" t="s">
        <v>23</v>
      </c>
      <c r="D239" s="49" t="s">
        <v>659</v>
      </c>
      <c r="E239" s="134" t="s">
        <v>498</v>
      </c>
      <c r="F239" s="134"/>
      <c r="G239" s="51" t="s">
        <v>130</v>
      </c>
      <c r="H239" s="52">
        <v>1.879</v>
      </c>
      <c r="I239" s="53">
        <v>12.51</v>
      </c>
      <c r="J239" s="78">
        <v>23.5</v>
      </c>
    </row>
    <row r="240" spans="1:10" ht="25.5" x14ac:dyDescent="0.2">
      <c r="A240" s="77" t="s">
        <v>495</v>
      </c>
      <c r="B240" s="50" t="s">
        <v>636</v>
      </c>
      <c r="C240" s="49" t="s">
        <v>23</v>
      </c>
      <c r="D240" s="49" t="s">
        <v>637</v>
      </c>
      <c r="E240" s="134" t="s">
        <v>501</v>
      </c>
      <c r="F240" s="134"/>
      <c r="G240" s="51" t="s">
        <v>502</v>
      </c>
      <c r="H240" s="52">
        <v>0.309</v>
      </c>
      <c r="I240" s="53">
        <v>17.47</v>
      </c>
      <c r="J240" s="78">
        <v>5.39</v>
      </c>
    </row>
    <row r="241" spans="1:10" ht="25.5" x14ac:dyDescent="0.2">
      <c r="A241" s="77" t="s">
        <v>495</v>
      </c>
      <c r="B241" s="50" t="s">
        <v>499</v>
      </c>
      <c r="C241" s="49" t="s">
        <v>23</v>
      </c>
      <c r="D241" s="49" t="s">
        <v>500</v>
      </c>
      <c r="E241" s="134" t="s">
        <v>501</v>
      </c>
      <c r="F241" s="134"/>
      <c r="G241" s="51" t="s">
        <v>502</v>
      </c>
      <c r="H241" s="52">
        <v>1.6859999999999999</v>
      </c>
      <c r="I241" s="53">
        <v>21.71</v>
      </c>
      <c r="J241" s="78">
        <v>36.6</v>
      </c>
    </row>
    <row r="242" spans="1:10" ht="25.5" x14ac:dyDescent="0.2">
      <c r="A242" s="79" t="s">
        <v>505</v>
      </c>
      <c r="B242" s="55" t="s">
        <v>660</v>
      </c>
      <c r="C242" s="54" t="s">
        <v>23</v>
      </c>
      <c r="D242" s="54" t="s">
        <v>661</v>
      </c>
      <c r="E242" s="135" t="s">
        <v>508</v>
      </c>
      <c r="F242" s="135"/>
      <c r="G242" s="56" t="s">
        <v>591</v>
      </c>
      <c r="H242" s="57">
        <v>1.7000000000000001E-2</v>
      </c>
      <c r="I242" s="58">
        <v>5.76</v>
      </c>
      <c r="J242" s="80">
        <v>0.09</v>
      </c>
    </row>
    <row r="243" spans="1:10" x14ac:dyDescent="0.2">
      <c r="A243" s="79" t="s">
        <v>505</v>
      </c>
      <c r="B243" s="55" t="s">
        <v>662</v>
      </c>
      <c r="C243" s="54" t="s">
        <v>23</v>
      </c>
      <c r="D243" s="54" t="s">
        <v>663</v>
      </c>
      <c r="E243" s="135" t="s">
        <v>508</v>
      </c>
      <c r="F243" s="135"/>
      <c r="G243" s="56" t="s">
        <v>68</v>
      </c>
      <c r="H243" s="57">
        <v>6.6000000000000003E-2</v>
      </c>
      <c r="I243" s="58">
        <v>18.2</v>
      </c>
      <c r="J243" s="80">
        <v>1.2</v>
      </c>
    </row>
    <row r="244" spans="1:10" ht="25.5" x14ac:dyDescent="0.2">
      <c r="A244" s="79" t="s">
        <v>505</v>
      </c>
      <c r="B244" s="55" t="s">
        <v>664</v>
      </c>
      <c r="C244" s="54" t="s">
        <v>23</v>
      </c>
      <c r="D244" s="54" t="s">
        <v>665</v>
      </c>
      <c r="E244" s="135" t="s">
        <v>508</v>
      </c>
      <c r="F244" s="135"/>
      <c r="G244" s="56" t="s">
        <v>130</v>
      </c>
      <c r="H244" s="57">
        <v>0.32800000000000001</v>
      </c>
      <c r="I244" s="58">
        <v>11.02</v>
      </c>
      <c r="J244" s="80">
        <v>3.61</v>
      </c>
    </row>
    <row r="245" spans="1:10" x14ac:dyDescent="0.2">
      <c r="A245" s="81"/>
      <c r="B245" s="82"/>
      <c r="C245" s="82"/>
      <c r="D245" s="82"/>
      <c r="E245" s="82" t="s">
        <v>515</v>
      </c>
      <c r="F245" s="83">
        <v>46.1</v>
      </c>
      <c r="G245" s="82" t="s">
        <v>516</v>
      </c>
      <c r="H245" s="83">
        <v>0</v>
      </c>
      <c r="I245" s="82" t="s">
        <v>517</v>
      </c>
      <c r="J245" s="84">
        <v>46.1</v>
      </c>
    </row>
    <row r="246" spans="1:10" x14ac:dyDescent="0.2">
      <c r="A246" s="81"/>
      <c r="B246" s="82"/>
      <c r="C246" s="82"/>
      <c r="D246" s="82"/>
      <c r="E246" s="82" t="s">
        <v>518</v>
      </c>
      <c r="F246" s="83">
        <v>28</v>
      </c>
      <c r="G246" s="82"/>
      <c r="H246" s="136" t="s">
        <v>519</v>
      </c>
      <c r="I246" s="136"/>
      <c r="J246" s="84">
        <v>144.6</v>
      </c>
    </row>
    <row r="247" spans="1:10" ht="15" thickBot="1" x14ac:dyDescent="0.25">
      <c r="A247" s="85"/>
      <c r="B247" s="86"/>
      <c r="C247" s="86"/>
      <c r="D247" s="86"/>
      <c r="E247" s="86"/>
      <c r="F247" s="86"/>
      <c r="G247" s="86" t="s">
        <v>520</v>
      </c>
      <c r="H247" s="87">
        <v>738.03</v>
      </c>
      <c r="I247" s="86" t="s">
        <v>521</v>
      </c>
      <c r="J247" s="88">
        <v>106719.13</v>
      </c>
    </row>
    <row r="248" spans="1:10" ht="15" thickTop="1" x14ac:dyDescent="0.2">
      <c r="A248" s="89"/>
      <c r="B248" s="60"/>
      <c r="C248" s="60"/>
      <c r="D248" s="60"/>
      <c r="E248" s="60"/>
      <c r="F248" s="60"/>
      <c r="G248" s="60"/>
      <c r="H248" s="60"/>
      <c r="I248" s="60"/>
      <c r="J248" s="90"/>
    </row>
    <row r="249" spans="1:10" ht="15" x14ac:dyDescent="0.2">
      <c r="A249" s="73" t="s">
        <v>91</v>
      </c>
      <c r="B249" s="42" t="s">
        <v>10</v>
      </c>
      <c r="C249" s="41" t="s">
        <v>11</v>
      </c>
      <c r="D249" s="41" t="s">
        <v>12</v>
      </c>
      <c r="E249" s="137" t="s">
        <v>492</v>
      </c>
      <c r="F249" s="137"/>
      <c r="G249" s="43" t="s">
        <v>13</v>
      </c>
      <c r="H249" s="42" t="s">
        <v>14</v>
      </c>
      <c r="I249" s="42" t="s">
        <v>15</v>
      </c>
      <c r="J249" s="74" t="s">
        <v>17</v>
      </c>
    </row>
    <row r="250" spans="1:10" ht="25.5" x14ac:dyDescent="0.2">
      <c r="A250" s="75" t="s">
        <v>493</v>
      </c>
      <c r="B250" s="45" t="s">
        <v>66</v>
      </c>
      <c r="C250" s="44" t="s">
        <v>23</v>
      </c>
      <c r="D250" s="44" t="s">
        <v>67</v>
      </c>
      <c r="E250" s="133" t="s">
        <v>498</v>
      </c>
      <c r="F250" s="133"/>
      <c r="G250" s="46" t="s">
        <v>68</v>
      </c>
      <c r="H250" s="47">
        <v>1</v>
      </c>
      <c r="I250" s="48">
        <v>8.07</v>
      </c>
      <c r="J250" s="76">
        <v>8.07</v>
      </c>
    </row>
    <row r="251" spans="1:10" ht="25.5" x14ac:dyDescent="0.2">
      <c r="A251" s="77" t="s">
        <v>495</v>
      </c>
      <c r="B251" s="50" t="s">
        <v>642</v>
      </c>
      <c r="C251" s="49" t="s">
        <v>23</v>
      </c>
      <c r="D251" s="49" t="s">
        <v>643</v>
      </c>
      <c r="E251" s="134" t="s">
        <v>501</v>
      </c>
      <c r="F251" s="134"/>
      <c r="G251" s="51" t="s">
        <v>502</v>
      </c>
      <c r="H251" s="52">
        <v>3.2000000000000002E-3</v>
      </c>
      <c r="I251" s="53">
        <v>17.059999999999999</v>
      </c>
      <c r="J251" s="78">
        <v>0.05</v>
      </c>
    </row>
    <row r="252" spans="1:10" ht="25.5" x14ac:dyDescent="0.2">
      <c r="A252" s="77" t="s">
        <v>495</v>
      </c>
      <c r="B252" s="50" t="s">
        <v>644</v>
      </c>
      <c r="C252" s="49" t="s">
        <v>23</v>
      </c>
      <c r="D252" s="49" t="s">
        <v>645</v>
      </c>
      <c r="E252" s="134" t="s">
        <v>501</v>
      </c>
      <c r="F252" s="134"/>
      <c r="G252" s="51" t="s">
        <v>502</v>
      </c>
      <c r="H252" s="52">
        <v>2.24E-2</v>
      </c>
      <c r="I252" s="53">
        <v>21.8</v>
      </c>
      <c r="J252" s="78">
        <v>0.48</v>
      </c>
    </row>
    <row r="253" spans="1:10" x14ac:dyDescent="0.2">
      <c r="A253" s="79" t="s">
        <v>505</v>
      </c>
      <c r="B253" s="55" t="s">
        <v>646</v>
      </c>
      <c r="C253" s="54" t="s">
        <v>23</v>
      </c>
      <c r="D253" s="54" t="s">
        <v>647</v>
      </c>
      <c r="E253" s="135" t="s">
        <v>508</v>
      </c>
      <c r="F253" s="135"/>
      <c r="G253" s="56" t="s">
        <v>68</v>
      </c>
      <c r="H253" s="57">
        <v>1.1100000000000001</v>
      </c>
      <c r="I253" s="58">
        <v>6.8</v>
      </c>
      <c r="J253" s="80">
        <v>7.54</v>
      </c>
    </row>
    <row r="254" spans="1:10" x14ac:dyDescent="0.2">
      <c r="A254" s="81"/>
      <c r="B254" s="82"/>
      <c r="C254" s="82"/>
      <c r="D254" s="82"/>
      <c r="E254" s="82" t="s">
        <v>515</v>
      </c>
      <c r="F254" s="83">
        <v>0.41</v>
      </c>
      <c r="G254" s="82" t="s">
        <v>516</v>
      </c>
      <c r="H254" s="83">
        <v>0</v>
      </c>
      <c r="I254" s="82" t="s">
        <v>517</v>
      </c>
      <c r="J254" s="84">
        <v>0.41</v>
      </c>
    </row>
    <row r="255" spans="1:10" x14ac:dyDescent="0.2">
      <c r="A255" s="81"/>
      <c r="B255" s="82"/>
      <c r="C255" s="82"/>
      <c r="D255" s="82"/>
      <c r="E255" s="82" t="s">
        <v>518</v>
      </c>
      <c r="F255" s="83">
        <v>1.93</v>
      </c>
      <c r="G255" s="82"/>
      <c r="H255" s="136" t="s">
        <v>519</v>
      </c>
      <c r="I255" s="136"/>
      <c r="J255" s="84">
        <v>10</v>
      </c>
    </row>
    <row r="256" spans="1:10" ht="15" thickBot="1" x14ac:dyDescent="0.25">
      <c r="A256" s="85"/>
      <c r="B256" s="86"/>
      <c r="C256" s="86"/>
      <c r="D256" s="86"/>
      <c r="E256" s="86"/>
      <c r="F256" s="86"/>
      <c r="G256" s="86" t="s">
        <v>520</v>
      </c>
      <c r="H256" s="87">
        <v>3268</v>
      </c>
      <c r="I256" s="86" t="s">
        <v>521</v>
      </c>
      <c r="J256" s="88">
        <v>32680</v>
      </c>
    </row>
    <row r="257" spans="1:10" ht="15" thickTop="1" x14ac:dyDescent="0.2">
      <c r="A257" s="89"/>
      <c r="B257" s="60"/>
      <c r="C257" s="60"/>
      <c r="D257" s="60"/>
      <c r="E257" s="60"/>
      <c r="F257" s="60"/>
      <c r="G257" s="60"/>
      <c r="H257" s="60"/>
      <c r="I257" s="60"/>
      <c r="J257" s="90"/>
    </row>
    <row r="258" spans="1:10" ht="15" x14ac:dyDescent="0.2">
      <c r="A258" s="73" t="s">
        <v>92</v>
      </c>
      <c r="B258" s="42" t="s">
        <v>10</v>
      </c>
      <c r="C258" s="41" t="s">
        <v>11</v>
      </c>
      <c r="D258" s="41" t="s">
        <v>12</v>
      </c>
      <c r="E258" s="137" t="s">
        <v>492</v>
      </c>
      <c r="F258" s="137"/>
      <c r="G258" s="43" t="s">
        <v>13</v>
      </c>
      <c r="H258" s="42" t="s">
        <v>14</v>
      </c>
      <c r="I258" s="42" t="s">
        <v>15</v>
      </c>
      <c r="J258" s="74" t="s">
        <v>17</v>
      </c>
    </row>
    <row r="259" spans="1:10" ht="25.5" x14ac:dyDescent="0.2">
      <c r="A259" s="75" t="s">
        <v>493</v>
      </c>
      <c r="B259" s="45" t="s">
        <v>70</v>
      </c>
      <c r="C259" s="44" t="s">
        <v>23</v>
      </c>
      <c r="D259" s="44" t="s">
        <v>71</v>
      </c>
      <c r="E259" s="133" t="s">
        <v>498</v>
      </c>
      <c r="F259" s="133"/>
      <c r="G259" s="46" t="s">
        <v>68</v>
      </c>
      <c r="H259" s="47">
        <v>1</v>
      </c>
      <c r="I259" s="48">
        <v>8.32</v>
      </c>
      <c r="J259" s="76">
        <v>8.32</v>
      </c>
    </row>
    <row r="260" spans="1:10" ht="25.5" x14ac:dyDescent="0.2">
      <c r="A260" s="77" t="s">
        <v>495</v>
      </c>
      <c r="B260" s="50" t="s">
        <v>642</v>
      </c>
      <c r="C260" s="49" t="s">
        <v>23</v>
      </c>
      <c r="D260" s="49" t="s">
        <v>643</v>
      </c>
      <c r="E260" s="134" t="s">
        <v>501</v>
      </c>
      <c r="F260" s="134"/>
      <c r="G260" s="51" t="s">
        <v>502</v>
      </c>
      <c r="H260" s="52">
        <v>1.0800000000000001E-2</v>
      </c>
      <c r="I260" s="53">
        <v>17.059999999999999</v>
      </c>
      <c r="J260" s="78">
        <v>0.18</v>
      </c>
    </row>
    <row r="261" spans="1:10" ht="25.5" x14ac:dyDescent="0.2">
      <c r="A261" s="77" t="s">
        <v>495</v>
      </c>
      <c r="B261" s="50" t="s">
        <v>644</v>
      </c>
      <c r="C261" s="49" t="s">
        <v>23</v>
      </c>
      <c r="D261" s="49" t="s">
        <v>645</v>
      </c>
      <c r="E261" s="134" t="s">
        <v>501</v>
      </c>
      <c r="F261" s="134"/>
      <c r="G261" s="51" t="s">
        <v>502</v>
      </c>
      <c r="H261" s="52">
        <v>7.6899999999999996E-2</v>
      </c>
      <c r="I261" s="53">
        <v>21.8</v>
      </c>
      <c r="J261" s="78">
        <v>1.67</v>
      </c>
    </row>
    <row r="262" spans="1:10" x14ac:dyDescent="0.2">
      <c r="A262" s="79" t="s">
        <v>505</v>
      </c>
      <c r="B262" s="55" t="s">
        <v>648</v>
      </c>
      <c r="C262" s="54" t="s">
        <v>23</v>
      </c>
      <c r="D262" s="54" t="s">
        <v>649</v>
      </c>
      <c r="E262" s="135" t="s">
        <v>508</v>
      </c>
      <c r="F262" s="135"/>
      <c r="G262" s="56" t="s">
        <v>68</v>
      </c>
      <c r="H262" s="57">
        <v>1.07</v>
      </c>
      <c r="I262" s="58">
        <v>6.05</v>
      </c>
      <c r="J262" s="80">
        <v>6.47</v>
      </c>
    </row>
    <row r="263" spans="1:10" x14ac:dyDescent="0.2">
      <c r="A263" s="81"/>
      <c r="B263" s="82"/>
      <c r="C263" s="82"/>
      <c r="D263" s="82"/>
      <c r="E263" s="82" t="s">
        <v>515</v>
      </c>
      <c r="F263" s="83">
        <v>1.44</v>
      </c>
      <c r="G263" s="82" t="s">
        <v>516</v>
      </c>
      <c r="H263" s="83">
        <v>0</v>
      </c>
      <c r="I263" s="82" t="s">
        <v>517</v>
      </c>
      <c r="J263" s="84">
        <v>1.44</v>
      </c>
    </row>
    <row r="264" spans="1:10" x14ac:dyDescent="0.2">
      <c r="A264" s="81"/>
      <c r="B264" s="82"/>
      <c r="C264" s="82"/>
      <c r="D264" s="82"/>
      <c r="E264" s="82" t="s">
        <v>518</v>
      </c>
      <c r="F264" s="83">
        <v>1.99</v>
      </c>
      <c r="G264" s="82"/>
      <c r="H264" s="136" t="s">
        <v>519</v>
      </c>
      <c r="I264" s="136"/>
      <c r="J264" s="84">
        <v>10.31</v>
      </c>
    </row>
    <row r="265" spans="1:10" ht="15" thickBot="1" x14ac:dyDescent="0.25">
      <c r="A265" s="85"/>
      <c r="B265" s="86"/>
      <c r="C265" s="86"/>
      <c r="D265" s="86"/>
      <c r="E265" s="86"/>
      <c r="F265" s="86"/>
      <c r="G265" s="86" t="s">
        <v>520</v>
      </c>
      <c r="H265" s="87">
        <v>764</v>
      </c>
      <c r="I265" s="86" t="s">
        <v>521</v>
      </c>
      <c r="J265" s="88">
        <v>7876.84</v>
      </c>
    </row>
    <row r="266" spans="1:10" ht="15" thickTop="1" x14ac:dyDescent="0.2">
      <c r="A266" s="89"/>
      <c r="B266" s="60"/>
      <c r="C266" s="60"/>
      <c r="D266" s="60"/>
      <c r="E266" s="60"/>
      <c r="F266" s="60"/>
      <c r="G266" s="60"/>
      <c r="H266" s="60"/>
      <c r="I266" s="60"/>
      <c r="J266" s="90"/>
    </row>
    <row r="267" spans="1:10" ht="15" x14ac:dyDescent="0.2">
      <c r="A267" s="73" t="s">
        <v>93</v>
      </c>
      <c r="B267" s="42" t="s">
        <v>10</v>
      </c>
      <c r="C267" s="41" t="s">
        <v>11</v>
      </c>
      <c r="D267" s="41" t="s">
        <v>12</v>
      </c>
      <c r="E267" s="137" t="s">
        <v>492</v>
      </c>
      <c r="F267" s="137"/>
      <c r="G267" s="43" t="s">
        <v>13</v>
      </c>
      <c r="H267" s="42" t="s">
        <v>14</v>
      </c>
      <c r="I267" s="42" t="s">
        <v>15</v>
      </c>
      <c r="J267" s="74" t="s">
        <v>17</v>
      </c>
    </row>
    <row r="268" spans="1:10" ht="38.25" x14ac:dyDescent="0.2">
      <c r="A268" s="75" t="s">
        <v>493</v>
      </c>
      <c r="B268" s="45" t="s">
        <v>94</v>
      </c>
      <c r="C268" s="44" t="s">
        <v>23</v>
      </c>
      <c r="D268" s="44" t="s">
        <v>95</v>
      </c>
      <c r="E268" s="133" t="s">
        <v>498</v>
      </c>
      <c r="F268" s="133"/>
      <c r="G268" s="46" t="s">
        <v>44</v>
      </c>
      <c r="H268" s="47">
        <v>1</v>
      </c>
      <c r="I268" s="48">
        <v>454.63</v>
      </c>
      <c r="J268" s="76">
        <v>454.63</v>
      </c>
    </row>
    <row r="269" spans="1:10" ht="25.5" x14ac:dyDescent="0.2">
      <c r="A269" s="77" t="s">
        <v>495</v>
      </c>
      <c r="B269" s="50" t="s">
        <v>650</v>
      </c>
      <c r="C269" s="49" t="s">
        <v>23</v>
      </c>
      <c r="D269" s="49" t="s">
        <v>651</v>
      </c>
      <c r="E269" s="134" t="s">
        <v>615</v>
      </c>
      <c r="F269" s="134"/>
      <c r="G269" s="51" t="s">
        <v>616</v>
      </c>
      <c r="H269" s="52">
        <v>0.12</v>
      </c>
      <c r="I269" s="53">
        <v>0.95</v>
      </c>
      <c r="J269" s="78">
        <v>0.11</v>
      </c>
    </row>
    <row r="270" spans="1:10" ht="25.5" x14ac:dyDescent="0.2">
      <c r="A270" s="77" t="s">
        <v>495</v>
      </c>
      <c r="B270" s="50" t="s">
        <v>652</v>
      </c>
      <c r="C270" s="49" t="s">
        <v>23</v>
      </c>
      <c r="D270" s="49" t="s">
        <v>653</v>
      </c>
      <c r="E270" s="134" t="s">
        <v>615</v>
      </c>
      <c r="F270" s="134"/>
      <c r="G270" s="51" t="s">
        <v>619</v>
      </c>
      <c r="H270" s="52">
        <v>0.13100000000000001</v>
      </c>
      <c r="I270" s="53">
        <v>0.32</v>
      </c>
      <c r="J270" s="78">
        <v>0.04</v>
      </c>
    </row>
    <row r="271" spans="1:10" ht="25.5" x14ac:dyDescent="0.2">
      <c r="A271" s="77" t="s">
        <v>495</v>
      </c>
      <c r="B271" s="50" t="s">
        <v>499</v>
      </c>
      <c r="C271" s="49" t="s">
        <v>23</v>
      </c>
      <c r="D271" s="49" t="s">
        <v>500</v>
      </c>
      <c r="E271" s="134" t="s">
        <v>501</v>
      </c>
      <c r="F271" s="134"/>
      <c r="G271" s="51" t="s">
        <v>502</v>
      </c>
      <c r="H271" s="52">
        <v>0.125</v>
      </c>
      <c r="I271" s="53">
        <v>21.71</v>
      </c>
      <c r="J271" s="78">
        <v>2.71</v>
      </c>
    </row>
    <row r="272" spans="1:10" ht="25.5" x14ac:dyDescent="0.2">
      <c r="A272" s="77" t="s">
        <v>495</v>
      </c>
      <c r="B272" s="50" t="s">
        <v>634</v>
      </c>
      <c r="C272" s="49" t="s">
        <v>23</v>
      </c>
      <c r="D272" s="49" t="s">
        <v>635</v>
      </c>
      <c r="E272" s="134" t="s">
        <v>501</v>
      </c>
      <c r="F272" s="134"/>
      <c r="G272" s="51" t="s">
        <v>502</v>
      </c>
      <c r="H272" s="52">
        <v>0.753</v>
      </c>
      <c r="I272" s="53">
        <v>21.94</v>
      </c>
      <c r="J272" s="78">
        <v>16.52</v>
      </c>
    </row>
    <row r="273" spans="1:10" ht="25.5" x14ac:dyDescent="0.2">
      <c r="A273" s="77" t="s">
        <v>495</v>
      </c>
      <c r="B273" s="50" t="s">
        <v>503</v>
      </c>
      <c r="C273" s="49" t="s">
        <v>23</v>
      </c>
      <c r="D273" s="49" t="s">
        <v>504</v>
      </c>
      <c r="E273" s="134" t="s">
        <v>501</v>
      </c>
      <c r="F273" s="134"/>
      <c r="G273" s="51" t="s">
        <v>502</v>
      </c>
      <c r="H273" s="52">
        <v>0.82599999999999996</v>
      </c>
      <c r="I273" s="53">
        <v>17.100000000000001</v>
      </c>
      <c r="J273" s="78">
        <v>14.12</v>
      </c>
    </row>
    <row r="274" spans="1:10" ht="38.25" x14ac:dyDescent="0.2">
      <c r="A274" s="79" t="s">
        <v>505</v>
      </c>
      <c r="B274" s="55" t="s">
        <v>666</v>
      </c>
      <c r="C274" s="54" t="s">
        <v>23</v>
      </c>
      <c r="D274" s="54" t="s">
        <v>667</v>
      </c>
      <c r="E274" s="135" t="s">
        <v>508</v>
      </c>
      <c r="F274" s="135"/>
      <c r="G274" s="56" t="s">
        <v>44</v>
      </c>
      <c r="H274" s="57">
        <v>1.103</v>
      </c>
      <c r="I274" s="58">
        <v>381.81</v>
      </c>
      <c r="J274" s="80">
        <v>421.13</v>
      </c>
    </row>
    <row r="275" spans="1:10" x14ac:dyDescent="0.2">
      <c r="A275" s="81"/>
      <c r="B275" s="82"/>
      <c r="C275" s="82"/>
      <c r="D275" s="82"/>
      <c r="E275" s="82" t="s">
        <v>515</v>
      </c>
      <c r="F275" s="83">
        <v>25.41</v>
      </c>
      <c r="G275" s="82" t="s">
        <v>516</v>
      </c>
      <c r="H275" s="83">
        <v>0</v>
      </c>
      <c r="I275" s="82" t="s">
        <v>517</v>
      </c>
      <c r="J275" s="84">
        <v>25.41</v>
      </c>
    </row>
    <row r="276" spans="1:10" x14ac:dyDescent="0.2">
      <c r="A276" s="81"/>
      <c r="B276" s="82"/>
      <c r="C276" s="82"/>
      <c r="D276" s="82"/>
      <c r="E276" s="82" t="s">
        <v>518</v>
      </c>
      <c r="F276" s="83">
        <v>109.2</v>
      </c>
      <c r="G276" s="82"/>
      <c r="H276" s="136" t="s">
        <v>519</v>
      </c>
      <c r="I276" s="136"/>
      <c r="J276" s="84">
        <v>563.83000000000004</v>
      </c>
    </row>
    <row r="277" spans="1:10" ht="15" thickBot="1" x14ac:dyDescent="0.25">
      <c r="A277" s="85"/>
      <c r="B277" s="86"/>
      <c r="C277" s="86"/>
      <c r="D277" s="86"/>
      <c r="E277" s="86"/>
      <c r="F277" s="86"/>
      <c r="G277" s="86" t="s">
        <v>520</v>
      </c>
      <c r="H277" s="87">
        <v>63.18</v>
      </c>
      <c r="I277" s="86" t="s">
        <v>521</v>
      </c>
      <c r="J277" s="88">
        <v>35622.769999999997</v>
      </c>
    </row>
    <row r="278" spans="1:10" ht="15" thickTop="1" x14ac:dyDescent="0.2">
      <c r="A278" s="89"/>
      <c r="B278" s="60"/>
      <c r="C278" s="60"/>
      <c r="D278" s="60"/>
      <c r="E278" s="60"/>
      <c r="F278" s="60"/>
      <c r="G278" s="60"/>
      <c r="H278" s="60"/>
      <c r="I278" s="60"/>
      <c r="J278" s="90"/>
    </row>
    <row r="279" spans="1:10" x14ac:dyDescent="0.2">
      <c r="A279" s="91" t="s">
        <v>96</v>
      </c>
      <c r="B279" s="39"/>
      <c r="C279" s="39"/>
      <c r="D279" s="39" t="s">
        <v>97</v>
      </c>
      <c r="E279" s="39"/>
      <c r="F279" s="138"/>
      <c r="G279" s="138"/>
      <c r="H279" s="40"/>
      <c r="I279" s="39"/>
      <c r="J279" s="92">
        <v>78250.259999999995</v>
      </c>
    </row>
    <row r="280" spans="1:10" ht="15" x14ac:dyDescent="0.2">
      <c r="A280" s="73" t="s">
        <v>98</v>
      </c>
      <c r="B280" s="42" t="s">
        <v>10</v>
      </c>
      <c r="C280" s="41" t="s">
        <v>11</v>
      </c>
      <c r="D280" s="41" t="s">
        <v>12</v>
      </c>
      <c r="E280" s="137" t="s">
        <v>492</v>
      </c>
      <c r="F280" s="137"/>
      <c r="G280" s="43" t="s">
        <v>13</v>
      </c>
      <c r="H280" s="42" t="s">
        <v>14</v>
      </c>
      <c r="I280" s="42" t="s">
        <v>15</v>
      </c>
      <c r="J280" s="74" t="s">
        <v>17</v>
      </c>
    </row>
    <row r="281" spans="1:10" ht="38.25" x14ac:dyDescent="0.2">
      <c r="A281" s="75" t="s">
        <v>493</v>
      </c>
      <c r="B281" s="45" t="s">
        <v>99</v>
      </c>
      <c r="C281" s="44" t="s">
        <v>23</v>
      </c>
      <c r="D281" s="44" t="s">
        <v>100</v>
      </c>
      <c r="E281" s="133" t="s">
        <v>498</v>
      </c>
      <c r="F281" s="133"/>
      <c r="G281" s="46" t="s">
        <v>25</v>
      </c>
      <c r="H281" s="47">
        <v>1</v>
      </c>
      <c r="I281" s="48">
        <v>47.69</v>
      </c>
      <c r="J281" s="76">
        <v>47.69</v>
      </c>
    </row>
    <row r="282" spans="1:10" ht="25.5" x14ac:dyDescent="0.2">
      <c r="A282" s="77" t="s">
        <v>495</v>
      </c>
      <c r="B282" s="50" t="s">
        <v>668</v>
      </c>
      <c r="C282" s="49" t="s">
        <v>23</v>
      </c>
      <c r="D282" s="49" t="s">
        <v>669</v>
      </c>
      <c r="E282" s="134" t="s">
        <v>498</v>
      </c>
      <c r="F282" s="134"/>
      <c r="G282" s="51" t="s">
        <v>25</v>
      </c>
      <c r="H282" s="52">
        <v>0.57699999999999996</v>
      </c>
      <c r="I282" s="53">
        <v>45.96</v>
      </c>
      <c r="J282" s="78">
        <v>26.51</v>
      </c>
    </row>
    <row r="283" spans="1:10" ht="25.5" x14ac:dyDescent="0.2">
      <c r="A283" s="77" t="s">
        <v>495</v>
      </c>
      <c r="B283" s="50" t="s">
        <v>636</v>
      </c>
      <c r="C283" s="49" t="s">
        <v>23</v>
      </c>
      <c r="D283" s="49" t="s">
        <v>637</v>
      </c>
      <c r="E283" s="134" t="s">
        <v>501</v>
      </c>
      <c r="F283" s="134"/>
      <c r="G283" s="51" t="s">
        <v>502</v>
      </c>
      <c r="H283" s="52">
        <v>0.126</v>
      </c>
      <c r="I283" s="53">
        <v>17.47</v>
      </c>
      <c r="J283" s="78">
        <v>2.2000000000000002</v>
      </c>
    </row>
    <row r="284" spans="1:10" ht="25.5" x14ac:dyDescent="0.2">
      <c r="A284" s="77" t="s">
        <v>495</v>
      </c>
      <c r="B284" s="50" t="s">
        <v>499</v>
      </c>
      <c r="C284" s="49" t="s">
        <v>23</v>
      </c>
      <c r="D284" s="49" t="s">
        <v>500</v>
      </c>
      <c r="E284" s="134" t="s">
        <v>501</v>
      </c>
      <c r="F284" s="134"/>
      <c r="G284" s="51" t="s">
        <v>502</v>
      </c>
      <c r="H284" s="52">
        <v>0.68700000000000006</v>
      </c>
      <c r="I284" s="53">
        <v>21.71</v>
      </c>
      <c r="J284" s="78">
        <v>14.91</v>
      </c>
    </row>
    <row r="285" spans="1:10" ht="25.5" x14ac:dyDescent="0.2">
      <c r="A285" s="79" t="s">
        <v>505</v>
      </c>
      <c r="B285" s="55" t="s">
        <v>660</v>
      </c>
      <c r="C285" s="54" t="s">
        <v>23</v>
      </c>
      <c r="D285" s="54" t="s">
        <v>661</v>
      </c>
      <c r="E285" s="135" t="s">
        <v>508</v>
      </c>
      <c r="F285" s="135"/>
      <c r="G285" s="56" t="s">
        <v>591</v>
      </c>
      <c r="H285" s="57">
        <v>0.01</v>
      </c>
      <c r="I285" s="58">
        <v>5.76</v>
      </c>
      <c r="J285" s="80">
        <v>0.05</v>
      </c>
    </row>
    <row r="286" spans="1:10" ht="38.25" x14ac:dyDescent="0.2">
      <c r="A286" s="79" t="s">
        <v>505</v>
      </c>
      <c r="B286" s="55" t="s">
        <v>670</v>
      </c>
      <c r="C286" s="54" t="s">
        <v>23</v>
      </c>
      <c r="D286" s="54" t="s">
        <v>671</v>
      </c>
      <c r="E286" s="135" t="s">
        <v>632</v>
      </c>
      <c r="F286" s="135"/>
      <c r="G286" s="56" t="s">
        <v>672</v>
      </c>
      <c r="H286" s="57">
        <v>0.39700000000000002</v>
      </c>
      <c r="I286" s="58">
        <v>4</v>
      </c>
      <c r="J286" s="80">
        <v>1.58</v>
      </c>
    </row>
    <row r="287" spans="1:10" ht="25.5" x14ac:dyDescent="0.2">
      <c r="A287" s="79" t="s">
        <v>505</v>
      </c>
      <c r="B287" s="55" t="s">
        <v>673</v>
      </c>
      <c r="C287" s="54" t="s">
        <v>23</v>
      </c>
      <c r="D287" s="54" t="s">
        <v>674</v>
      </c>
      <c r="E287" s="135" t="s">
        <v>508</v>
      </c>
      <c r="F287" s="135"/>
      <c r="G287" s="56" t="s">
        <v>130</v>
      </c>
      <c r="H287" s="57">
        <v>0.03</v>
      </c>
      <c r="I287" s="58">
        <v>81.64</v>
      </c>
      <c r="J287" s="80">
        <v>2.44</v>
      </c>
    </row>
    <row r="288" spans="1:10" x14ac:dyDescent="0.2">
      <c r="A288" s="81"/>
      <c r="B288" s="82"/>
      <c r="C288" s="82"/>
      <c r="D288" s="82"/>
      <c r="E288" s="82" t="s">
        <v>515</v>
      </c>
      <c r="F288" s="83">
        <v>13.71</v>
      </c>
      <c r="G288" s="82" t="s">
        <v>516</v>
      </c>
      <c r="H288" s="83">
        <v>0</v>
      </c>
      <c r="I288" s="82" t="s">
        <v>517</v>
      </c>
      <c r="J288" s="84">
        <v>13.71</v>
      </c>
    </row>
    <row r="289" spans="1:10" x14ac:dyDescent="0.2">
      <c r="A289" s="81"/>
      <c r="B289" s="82"/>
      <c r="C289" s="82"/>
      <c r="D289" s="82"/>
      <c r="E289" s="82" t="s">
        <v>518</v>
      </c>
      <c r="F289" s="83">
        <v>11.45</v>
      </c>
      <c r="G289" s="82"/>
      <c r="H289" s="136" t="s">
        <v>519</v>
      </c>
      <c r="I289" s="136"/>
      <c r="J289" s="84">
        <v>59.14</v>
      </c>
    </row>
    <row r="290" spans="1:10" ht="15" thickBot="1" x14ac:dyDescent="0.25">
      <c r="A290" s="85"/>
      <c r="B290" s="86"/>
      <c r="C290" s="86"/>
      <c r="D290" s="86"/>
      <c r="E290" s="86"/>
      <c r="F290" s="86"/>
      <c r="G290" s="86" t="s">
        <v>520</v>
      </c>
      <c r="H290" s="87">
        <v>318.64999999999998</v>
      </c>
      <c r="I290" s="86" t="s">
        <v>521</v>
      </c>
      <c r="J290" s="88">
        <v>18844.96</v>
      </c>
    </row>
    <row r="291" spans="1:10" ht="15" thickTop="1" x14ac:dyDescent="0.2">
      <c r="A291" s="89"/>
      <c r="B291" s="60"/>
      <c r="C291" s="60"/>
      <c r="D291" s="60"/>
      <c r="E291" s="60"/>
      <c r="F291" s="60"/>
      <c r="G291" s="60"/>
      <c r="H291" s="60"/>
      <c r="I291" s="60"/>
      <c r="J291" s="90"/>
    </row>
    <row r="292" spans="1:10" ht="15" x14ac:dyDescent="0.2">
      <c r="A292" s="73" t="s">
        <v>101</v>
      </c>
      <c r="B292" s="42" t="s">
        <v>10</v>
      </c>
      <c r="C292" s="41" t="s">
        <v>11</v>
      </c>
      <c r="D292" s="41" t="s">
        <v>12</v>
      </c>
      <c r="E292" s="137" t="s">
        <v>492</v>
      </c>
      <c r="F292" s="137"/>
      <c r="G292" s="43" t="s">
        <v>13</v>
      </c>
      <c r="H292" s="42" t="s">
        <v>14</v>
      </c>
      <c r="I292" s="42" t="s">
        <v>15</v>
      </c>
      <c r="J292" s="74" t="s">
        <v>17</v>
      </c>
    </row>
    <row r="293" spans="1:10" ht="25.5" x14ac:dyDescent="0.2">
      <c r="A293" s="75" t="s">
        <v>493</v>
      </c>
      <c r="B293" s="45" t="s">
        <v>66</v>
      </c>
      <c r="C293" s="44" t="s">
        <v>23</v>
      </c>
      <c r="D293" s="44" t="s">
        <v>67</v>
      </c>
      <c r="E293" s="133" t="s">
        <v>498</v>
      </c>
      <c r="F293" s="133"/>
      <c r="G293" s="46" t="s">
        <v>68</v>
      </c>
      <c r="H293" s="47">
        <v>1</v>
      </c>
      <c r="I293" s="48">
        <v>8.07</v>
      </c>
      <c r="J293" s="76">
        <v>8.07</v>
      </c>
    </row>
    <row r="294" spans="1:10" ht="25.5" x14ac:dyDescent="0.2">
      <c r="A294" s="77" t="s">
        <v>495</v>
      </c>
      <c r="B294" s="50" t="s">
        <v>642</v>
      </c>
      <c r="C294" s="49" t="s">
        <v>23</v>
      </c>
      <c r="D294" s="49" t="s">
        <v>643</v>
      </c>
      <c r="E294" s="134" t="s">
        <v>501</v>
      </c>
      <c r="F294" s="134"/>
      <c r="G294" s="51" t="s">
        <v>502</v>
      </c>
      <c r="H294" s="52">
        <v>3.2000000000000002E-3</v>
      </c>
      <c r="I294" s="53">
        <v>17.059999999999999</v>
      </c>
      <c r="J294" s="78">
        <v>0.05</v>
      </c>
    </row>
    <row r="295" spans="1:10" ht="25.5" x14ac:dyDescent="0.2">
      <c r="A295" s="77" t="s">
        <v>495</v>
      </c>
      <c r="B295" s="50" t="s">
        <v>644</v>
      </c>
      <c r="C295" s="49" t="s">
        <v>23</v>
      </c>
      <c r="D295" s="49" t="s">
        <v>645</v>
      </c>
      <c r="E295" s="134" t="s">
        <v>501</v>
      </c>
      <c r="F295" s="134"/>
      <c r="G295" s="51" t="s">
        <v>502</v>
      </c>
      <c r="H295" s="52">
        <v>2.24E-2</v>
      </c>
      <c r="I295" s="53">
        <v>21.8</v>
      </c>
      <c r="J295" s="78">
        <v>0.48</v>
      </c>
    </row>
    <row r="296" spans="1:10" x14ac:dyDescent="0.2">
      <c r="A296" s="79" t="s">
        <v>505</v>
      </c>
      <c r="B296" s="55" t="s">
        <v>646</v>
      </c>
      <c r="C296" s="54" t="s">
        <v>23</v>
      </c>
      <c r="D296" s="54" t="s">
        <v>647</v>
      </c>
      <c r="E296" s="135" t="s">
        <v>508</v>
      </c>
      <c r="F296" s="135"/>
      <c r="G296" s="56" t="s">
        <v>68</v>
      </c>
      <c r="H296" s="57">
        <v>1.1100000000000001</v>
      </c>
      <c r="I296" s="58">
        <v>6.8</v>
      </c>
      <c r="J296" s="80">
        <v>7.54</v>
      </c>
    </row>
    <row r="297" spans="1:10" x14ac:dyDescent="0.2">
      <c r="A297" s="81"/>
      <c r="B297" s="82"/>
      <c r="C297" s="82"/>
      <c r="D297" s="82"/>
      <c r="E297" s="82" t="s">
        <v>515</v>
      </c>
      <c r="F297" s="83">
        <v>0.41</v>
      </c>
      <c r="G297" s="82" t="s">
        <v>516</v>
      </c>
      <c r="H297" s="83">
        <v>0</v>
      </c>
      <c r="I297" s="82" t="s">
        <v>517</v>
      </c>
      <c r="J297" s="84">
        <v>0.41</v>
      </c>
    </row>
    <row r="298" spans="1:10" x14ac:dyDescent="0.2">
      <c r="A298" s="81"/>
      <c r="B298" s="82"/>
      <c r="C298" s="82"/>
      <c r="D298" s="82"/>
      <c r="E298" s="82" t="s">
        <v>518</v>
      </c>
      <c r="F298" s="83">
        <v>1.93</v>
      </c>
      <c r="G298" s="82"/>
      <c r="H298" s="136" t="s">
        <v>519</v>
      </c>
      <c r="I298" s="136"/>
      <c r="J298" s="84">
        <v>10</v>
      </c>
    </row>
    <row r="299" spans="1:10" ht="15" thickBot="1" x14ac:dyDescent="0.25">
      <c r="A299" s="85"/>
      <c r="B299" s="86"/>
      <c r="C299" s="86"/>
      <c r="D299" s="86"/>
      <c r="E299" s="86"/>
      <c r="F299" s="86"/>
      <c r="G299" s="86" t="s">
        <v>520</v>
      </c>
      <c r="H299" s="87">
        <v>1709</v>
      </c>
      <c r="I299" s="86" t="s">
        <v>521</v>
      </c>
      <c r="J299" s="88">
        <v>17090</v>
      </c>
    </row>
    <row r="300" spans="1:10" ht="15" thickTop="1" x14ac:dyDescent="0.2">
      <c r="A300" s="89"/>
      <c r="B300" s="60"/>
      <c r="C300" s="60"/>
      <c r="D300" s="60"/>
      <c r="E300" s="60"/>
      <c r="F300" s="60"/>
      <c r="G300" s="60"/>
      <c r="H300" s="60"/>
      <c r="I300" s="60"/>
      <c r="J300" s="90"/>
    </row>
    <row r="301" spans="1:10" ht="15" x14ac:dyDescent="0.2">
      <c r="A301" s="73" t="s">
        <v>102</v>
      </c>
      <c r="B301" s="42" t="s">
        <v>10</v>
      </c>
      <c r="C301" s="41" t="s">
        <v>11</v>
      </c>
      <c r="D301" s="41" t="s">
        <v>12</v>
      </c>
      <c r="E301" s="137" t="s">
        <v>492</v>
      </c>
      <c r="F301" s="137"/>
      <c r="G301" s="43" t="s">
        <v>13</v>
      </c>
      <c r="H301" s="42" t="s">
        <v>14</v>
      </c>
      <c r="I301" s="42" t="s">
        <v>15</v>
      </c>
      <c r="J301" s="74" t="s">
        <v>17</v>
      </c>
    </row>
    <row r="302" spans="1:10" ht="25.5" x14ac:dyDescent="0.2">
      <c r="A302" s="75" t="s">
        <v>493</v>
      </c>
      <c r="B302" s="45" t="s">
        <v>70</v>
      </c>
      <c r="C302" s="44" t="s">
        <v>23</v>
      </c>
      <c r="D302" s="44" t="s">
        <v>71</v>
      </c>
      <c r="E302" s="133" t="s">
        <v>498</v>
      </c>
      <c r="F302" s="133"/>
      <c r="G302" s="46" t="s">
        <v>68</v>
      </c>
      <c r="H302" s="47">
        <v>1</v>
      </c>
      <c r="I302" s="48">
        <v>8.32</v>
      </c>
      <c r="J302" s="76">
        <v>8.32</v>
      </c>
    </row>
    <row r="303" spans="1:10" ht="25.5" x14ac:dyDescent="0.2">
      <c r="A303" s="77" t="s">
        <v>495</v>
      </c>
      <c r="B303" s="50" t="s">
        <v>642</v>
      </c>
      <c r="C303" s="49" t="s">
        <v>23</v>
      </c>
      <c r="D303" s="49" t="s">
        <v>643</v>
      </c>
      <c r="E303" s="134" t="s">
        <v>501</v>
      </c>
      <c r="F303" s="134"/>
      <c r="G303" s="51" t="s">
        <v>502</v>
      </c>
      <c r="H303" s="52">
        <v>1.0800000000000001E-2</v>
      </c>
      <c r="I303" s="53">
        <v>17.059999999999999</v>
      </c>
      <c r="J303" s="78">
        <v>0.18</v>
      </c>
    </row>
    <row r="304" spans="1:10" ht="25.5" x14ac:dyDescent="0.2">
      <c r="A304" s="77" t="s">
        <v>495</v>
      </c>
      <c r="B304" s="50" t="s">
        <v>644</v>
      </c>
      <c r="C304" s="49" t="s">
        <v>23</v>
      </c>
      <c r="D304" s="49" t="s">
        <v>645</v>
      </c>
      <c r="E304" s="134" t="s">
        <v>501</v>
      </c>
      <c r="F304" s="134"/>
      <c r="G304" s="51" t="s">
        <v>502</v>
      </c>
      <c r="H304" s="52">
        <v>7.6899999999999996E-2</v>
      </c>
      <c r="I304" s="53">
        <v>21.8</v>
      </c>
      <c r="J304" s="78">
        <v>1.67</v>
      </c>
    </row>
    <row r="305" spans="1:10" x14ac:dyDescent="0.2">
      <c r="A305" s="79" t="s">
        <v>505</v>
      </c>
      <c r="B305" s="55" t="s">
        <v>648</v>
      </c>
      <c r="C305" s="54" t="s">
        <v>23</v>
      </c>
      <c r="D305" s="54" t="s">
        <v>649</v>
      </c>
      <c r="E305" s="135" t="s">
        <v>508</v>
      </c>
      <c r="F305" s="135"/>
      <c r="G305" s="56" t="s">
        <v>68</v>
      </c>
      <c r="H305" s="57">
        <v>1.07</v>
      </c>
      <c r="I305" s="58">
        <v>6.05</v>
      </c>
      <c r="J305" s="80">
        <v>6.47</v>
      </c>
    </row>
    <row r="306" spans="1:10" x14ac:dyDescent="0.2">
      <c r="A306" s="81"/>
      <c r="B306" s="82"/>
      <c r="C306" s="82"/>
      <c r="D306" s="82"/>
      <c r="E306" s="82" t="s">
        <v>515</v>
      </c>
      <c r="F306" s="83">
        <v>1.44</v>
      </c>
      <c r="G306" s="82" t="s">
        <v>516</v>
      </c>
      <c r="H306" s="83">
        <v>0</v>
      </c>
      <c r="I306" s="82" t="s">
        <v>517</v>
      </c>
      <c r="J306" s="84">
        <v>1.44</v>
      </c>
    </row>
    <row r="307" spans="1:10" x14ac:dyDescent="0.2">
      <c r="A307" s="81"/>
      <c r="B307" s="82"/>
      <c r="C307" s="82"/>
      <c r="D307" s="82"/>
      <c r="E307" s="82" t="s">
        <v>518</v>
      </c>
      <c r="F307" s="83">
        <v>1.99</v>
      </c>
      <c r="G307" s="82"/>
      <c r="H307" s="136" t="s">
        <v>519</v>
      </c>
      <c r="I307" s="136"/>
      <c r="J307" s="84">
        <v>10.31</v>
      </c>
    </row>
    <row r="308" spans="1:10" ht="15" thickBot="1" x14ac:dyDescent="0.25">
      <c r="A308" s="85"/>
      <c r="B308" s="86"/>
      <c r="C308" s="86"/>
      <c r="D308" s="86"/>
      <c r="E308" s="86"/>
      <c r="F308" s="86"/>
      <c r="G308" s="86" t="s">
        <v>520</v>
      </c>
      <c r="H308" s="87">
        <v>1144</v>
      </c>
      <c r="I308" s="86" t="s">
        <v>521</v>
      </c>
      <c r="J308" s="88">
        <v>11794.64</v>
      </c>
    </row>
    <row r="309" spans="1:10" ht="15" thickTop="1" x14ac:dyDescent="0.2">
      <c r="A309" s="89"/>
      <c r="B309" s="60"/>
      <c r="C309" s="60"/>
      <c r="D309" s="60"/>
      <c r="E309" s="60"/>
      <c r="F309" s="60"/>
      <c r="G309" s="60"/>
      <c r="H309" s="60"/>
      <c r="I309" s="60"/>
      <c r="J309" s="90"/>
    </row>
    <row r="310" spans="1:10" ht="15" x14ac:dyDescent="0.2">
      <c r="A310" s="73" t="s">
        <v>103</v>
      </c>
      <c r="B310" s="42" t="s">
        <v>10</v>
      </c>
      <c r="C310" s="41" t="s">
        <v>11</v>
      </c>
      <c r="D310" s="41" t="s">
        <v>12</v>
      </c>
      <c r="E310" s="137" t="s">
        <v>492</v>
      </c>
      <c r="F310" s="137"/>
      <c r="G310" s="43" t="s">
        <v>13</v>
      </c>
      <c r="H310" s="42" t="s">
        <v>14</v>
      </c>
      <c r="I310" s="42" t="s">
        <v>15</v>
      </c>
      <c r="J310" s="74" t="s">
        <v>17</v>
      </c>
    </row>
    <row r="311" spans="1:10" ht="38.25" x14ac:dyDescent="0.2">
      <c r="A311" s="75" t="s">
        <v>493</v>
      </c>
      <c r="B311" s="45" t="s">
        <v>94</v>
      </c>
      <c r="C311" s="44" t="s">
        <v>23</v>
      </c>
      <c r="D311" s="44" t="s">
        <v>95</v>
      </c>
      <c r="E311" s="133" t="s">
        <v>498</v>
      </c>
      <c r="F311" s="133"/>
      <c r="G311" s="46" t="s">
        <v>44</v>
      </c>
      <c r="H311" s="47">
        <v>1</v>
      </c>
      <c r="I311" s="48">
        <v>454.63</v>
      </c>
      <c r="J311" s="76">
        <v>454.63</v>
      </c>
    </row>
    <row r="312" spans="1:10" ht="25.5" x14ac:dyDescent="0.2">
      <c r="A312" s="77" t="s">
        <v>495</v>
      </c>
      <c r="B312" s="50" t="s">
        <v>650</v>
      </c>
      <c r="C312" s="49" t="s">
        <v>23</v>
      </c>
      <c r="D312" s="49" t="s">
        <v>651</v>
      </c>
      <c r="E312" s="134" t="s">
        <v>615</v>
      </c>
      <c r="F312" s="134"/>
      <c r="G312" s="51" t="s">
        <v>616</v>
      </c>
      <c r="H312" s="52">
        <v>0.12</v>
      </c>
      <c r="I312" s="53">
        <v>0.95</v>
      </c>
      <c r="J312" s="78">
        <v>0.11</v>
      </c>
    </row>
    <row r="313" spans="1:10" ht="25.5" x14ac:dyDescent="0.2">
      <c r="A313" s="77" t="s">
        <v>495</v>
      </c>
      <c r="B313" s="50" t="s">
        <v>652</v>
      </c>
      <c r="C313" s="49" t="s">
        <v>23</v>
      </c>
      <c r="D313" s="49" t="s">
        <v>653</v>
      </c>
      <c r="E313" s="134" t="s">
        <v>615</v>
      </c>
      <c r="F313" s="134"/>
      <c r="G313" s="51" t="s">
        <v>619</v>
      </c>
      <c r="H313" s="52">
        <v>0.13100000000000001</v>
      </c>
      <c r="I313" s="53">
        <v>0.32</v>
      </c>
      <c r="J313" s="78">
        <v>0.04</v>
      </c>
    </row>
    <row r="314" spans="1:10" ht="25.5" x14ac:dyDescent="0.2">
      <c r="A314" s="77" t="s">
        <v>495</v>
      </c>
      <c r="B314" s="50" t="s">
        <v>499</v>
      </c>
      <c r="C314" s="49" t="s">
        <v>23</v>
      </c>
      <c r="D314" s="49" t="s">
        <v>500</v>
      </c>
      <c r="E314" s="134" t="s">
        <v>501</v>
      </c>
      <c r="F314" s="134"/>
      <c r="G314" s="51" t="s">
        <v>502</v>
      </c>
      <c r="H314" s="52">
        <v>0.125</v>
      </c>
      <c r="I314" s="53">
        <v>21.71</v>
      </c>
      <c r="J314" s="78">
        <v>2.71</v>
      </c>
    </row>
    <row r="315" spans="1:10" ht="25.5" x14ac:dyDescent="0.2">
      <c r="A315" s="77" t="s">
        <v>495</v>
      </c>
      <c r="B315" s="50" t="s">
        <v>634</v>
      </c>
      <c r="C315" s="49" t="s">
        <v>23</v>
      </c>
      <c r="D315" s="49" t="s">
        <v>635</v>
      </c>
      <c r="E315" s="134" t="s">
        <v>501</v>
      </c>
      <c r="F315" s="134"/>
      <c r="G315" s="51" t="s">
        <v>502</v>
      </c>
      <c r="H315" s="52">
        <v>0.753</v>
      </c>
      <c r="I315" s="53">
        <v>21.94</v>
      </c>
      <c r="J315" s="78">
        <v>16.52</v>
      </c>
    </row>
    <row r="316" spans="1:10" ht="25.5" x14ac:dyDescent="0.2">
      <c r="A316" s="77" t="s">
        <v>495</v>
      </c>
      <c r="B316" s="50" t="s">
        <v>503</v>
      </c>
      <c r="C316" s="49" t="s">
        <v>23</v>
      </c>
      <c r="D316" s="49" t="s">
        <v>504</v>
      </c>
      <c r="E316" s="134" t="s">
        <v>501</v>
      </c>
      <c r="F316" s="134"/>
      <c r="G316" s="51" t="s">
        <v>502</v>
      </c>
      <c r="H316" s="52">
        <v>0.82599999999999996</v>
      </c>
      <c r="I316" s="53">
        <v>17.100000000000001</v>
      </c>
      <c r="J316" s="78">
        <v>14.12</v>
      </c>
    </row>
    <row r="317" spans="1:10" ht="38.25" x14ac:dyDescent="0.2">
      <c r="A317" s="79" t="s">
        <v>505</v>
      </c>
      <c r="B317" s="55" t="s">
        <v>666</v>
      </c>
      <c r="C317" s="54" t="s">
        <v>23</v>
      </c>
      <c r="D317" s="54" t="s">
        <v>667</v>
      </c>
      <c r="E317" s="135" t="s">
        <v>508</v>
      </c>
      <c r="F317" s="135"/>
      <c r="G317" s="56" t="s">
        <v>44</v>
      </c>
      <c r="H317" s="57">
        <v>1.103</v>
      </c>
      <c r="I317" s="58">
        <v>381.81</v>
      </c>
      <c r="J317" s="80">
        <v>421.13</v>
      </c>
    </row>
    <row r="318" spans="1:10" x14ac:dyDescent="0.2">
      <c r="A318" s="81"/>
      <c r="B318" s="82"/>
      <c r="C318" s="82"/>
      <c r="D318" s="82"/>
      <c r="E318" s="82" t="s">
        <v>515</v>
      </c>
      <c r="F318" s="83">
        <v>25.41</v>
      </c>
      <c r="G318" s="82" t="s">
        <v>516</v>
      </c>
      <c r="H318" s="83">
        <v>0</v>
      </c>
      <c r="I318" s="82" t="s">
        <v>517</v>
      </c>
      <c r="J318" s="84">
        <v>25.41</v>
      </c>
    </row>
    <row r="319" spans="1:10" x14ac:dyDescent="0.2">
      <c r="A319" s="81"/>
      <c r="B319" s="82"/>
      <c r="C319" s="82"/>
      <c r="D319" s="82"/>
      <c r="E319" s="82" t="s">
        <v>518</v>
      </c>
      <c r="F319" s="83">
        <v>109.2</v>
      </c>
      <c r="G319" s="82"/>
      <c r="H319" s="136" t="s">
        <v>519</v>
      </c>
      <c r="I319" s="136"/>
      <c r="J319" s="84">
        <v>563.83000000000004</v>
      </c>
    </row>
    <row r="320" spans="1:10" ht="15" thickBot="1" x14ac:dyDescent="0.25">
      <c r="A320" s="85"/>
      <c r="B320" s="86"/>
      <c r="C320" s="86"/>
      <c r="D320" s="86"/>
      <c r="E320" s="86"/>
      <c r="F320" s="86"/>
      <c r="G320" s="86" t="s">
        <v>520</v>
      </c>
      <c r="H320" s="87">
        <v>36.090000000000003</v>
      </c>
      <c r="I320" s="86" t="s">
        <v>521</v>
      </c>
      <c r="J320" s="88">
        <v>20348.62</v>
      </c>
    </row>
    <row r="321" spans="1:10" ht="15" thickTop="1" x14ac:dyDescent="0.2">
      <c r="A321" s="89"/>
      <c r="B321" s="60"/>
      <c r="C321" s="60"/>
      <c r="D321" s="60"/>
      <c r="E321" s="60"/>
      <c r="F321" s="60"/>
      <c r="G321" s="60"/>
      <c r="H321" s="60"/>
      <c r="I321" s="60"/>
      <c r="J321" s="90"/>
    </row>
    <row r="322" spans="1:10" ht="15" x14ac:dyDescent="0.2">
      <c r="A322" s="73" t="s">
        <v>104</v>
      </c>
      <c r="B322" s="42" t="s">
        <v>10</v>
      </c>
      <c r="C322" s="41" t="s">
        <v>11</v>
      </c>
      <c r="D322" s="41" t="s">
        <v>12</v>
      </c>
      <c r="E322" s="137" t="s">
        <v>492</v>
      </c>
      <c r="F322" s="137"/>
      <c r="G322" s="43" t="s">
        <v>13</v>
      </c>
      <c r="H322" s="42" t="s">
        <v>14</v>
      </c>
      <c r="I322" s="42" t="s">
        <v>15</v>
      </c>
      <c r="J322" s="74" t="s">
        <v>17</v>
      </c>
    </row>
    <row r="323" spans="1:10" ht="38.25" x14ac:dyDescent="0.2">
      <c r="A323" s="75" t="s">
        <v>493</v>
      </c>
      <c r="B323" s="45" t="s">
        <v>105</v>
      </c>
      <c r="C323" s="44" t="s">
        <v>23</v>
      </c>
      <c r="D323" s="44" t="s">
        <v>106</v>
      </c>
      <c r="E323" s="133" t="s">
        <v>498</v>
      </c>
      <c r="F323" s="133"/>
      <c r="G323" s="46" t="s">
        <v>25</v>
      </c>
      <c r="H323" s="47">
        <v>1</v>
      </c>
      <c r="I323" s="48">
        <v>86.24</v>
      </c>
      <c r="J323" s="76">
        <v>86.24</v>
      </c>
    </row>
    <row r="324" spans="1:10" ht="38.25" x14ac:dyDescent="0.2">
      <c r="A324" s="77" t="s">
        <v>495</v>
      </c>
      <c r="B324" s="50" t="s">
        <v>675</v>
      </c>
      <c r="C324" s="49" t="s">
        <v>23</v>
      </c>
      <c r="D324" s="49" t="s">
        <v>676</v>
      </c>
      <c r="E324" s="134" t="s">
        <v>498</v>
      </c>
      <c r="F324" s="134"/>
      <c r="G324" s="51" t="s">
        <v>44</v>
      </c>
      <c r="H324" s="52">
        <v>4.2999999999999997E-2</v>
      </c>
      <c r="I324" s="53">
        <v>367.52</v>
      </c>
      <c r="J324" s="78">
        <v>15.8</v>
      </c>
    </row>
    <row r="325" spans="1:10" ht="25.5" x14ac:dyDescent="0.2">
      <c r="A325" s="77" t="s">
        <v>495</v>
      </c>
      <c r="B325" s="50" t="s">
        <v>499</v>
      </c>
      <c r="C325" s="49" t="s">
        <v>23</v>
      </c>
      <c r="D325" s="49" t="s">
        <v>500</v>
      </c>
      <c r="E325" s="134" t="s">
        <v>501</v>
      </c>
      <c r="F325" s="134"/>
      <c r="G325" s="51" t="s">
        <v>502</v>
      </c>
      <c r="H325" s="52">
        <v>0.16</v>
      </c>
      <c r="I325" s="53">
        <v>21.71</v>
      </c>
      <c r="J325" s="78">
        <v>3.47</v>
      </c>
    </row>
    <row r="326" spans="1:10" ht="25.5" x14ac:dyDescent="0.2">
      <c r="A326" s="77" t="s">
        <v>495</v>
      </c>
      <c r="B326" s="50" t="s">
        <v>636</v>
      </c>
      <c r="C326" s="49" t="s">
        <v>23</v>
      </c>
      <c r="D326" s="49" t="s">
        <v>637</v>
      </c>
      <c r="E326" s="134" t="s">
        <v>501</v>
      </c>
      <c r="F326" s="134"/>
      <c r="G326" s="51" t="s">
        <v>502</v>
      </c>
      <c r="H326" s="52">
        <v>0.16</v>
      </c>
      <c r="I326" s="53">
        <v>17.47</v>
      </c>
      <c r="J326" s="78">
        <v>2.79</v>
      </c>
    </row>
    <row r="327" spans="1:10" ht="25.5" x14ac:dyDescent="0.2">
      <c r="A327" s="77" t="s">
        <v>495</v>
      </c>
      <c r="B327" s="50" t="s">
        <v>634</v>
      </c>
      <c r="C327" s="49" t="s">
        <v>23</v>
      </c>
      <c r="D327" s="49" t="s">
        <v>635</v>
      </c>
      <c r="E327" s="134" t="s">
        <v>501</v>
      </c>
      <c r="F327" s="134"/>
      <c r="G327" s="51" t="s">
        <v>502</v>
      </c>
      <c r="H327" s="52">
        <v>0.4</v>
      </c>
      <c r="I327" s="53">
        <v>21.94</v>
      </c>
      <c r="J327" s="78">
        <v>8.77</v>
      </c>
    </row>
    <row r="328" spans="1:10" ht="25.5" x14ac:dyDescent="0.2">
      <c r="A328" s="77" t="s">
        <v>495</v>
      </c>
      <c r="B328" s="50" t="s">
        <v>503</v>
      </c>
      <c r="C328" s="49" t="s">
        <v>23</v>
      </c>
      <c r="D328" s="49" t="s">
        <v>504</v>
      </c>
      <c r="E328" s="134" t="s">
        <v>501</v>
      </c>
      <c r="F328" s="134"/>
      <c r="G328" s="51" t="s">
        <v>502</v>
      </c>
      <c r="H328" s="52">
        <v>0.44</v>
      </c>
      <c r="I328" s="53">
        <v>17.100000000000001</v>
      </c>
      <c r="J328" s="78">
        <v>7.52</v>
      </c>
    </row>
    <row r="329" spans="1:10" ht="25.5" x14ac:dyDescent="0.2">
      <c r="A329" s="77" t="s">
        <v>495</v>
      </c>
      <c r="B329" s="50" t="s">
        <v>677</v>
      </c>
      <c r="C329" s="49" t="s">
        <v>23</v>
      </c>
      <c r="D329" s="49" t="s">
        <v>678</v>
      </c>
      <c r="E329" s="134" t="s">
        <v>498</v>
      </c>
      <c r="F329" s="134"/>
      <c r="G329" s="51" t="s">
        <v>44</v>
      </c>
      <c r="H329" s="52">
        <v>4.2999999999999997E-2</v>
      </c>
      <c r="I329" s="53">
        <v>29.16</v>
      </c>
      <c r="J329" s="78">
        <v>1.25</v>
      </c>
    </row>
    <row r="330" spans="1:10" x14ac:dyDescent="0.2">
      <c r="A330" s="79" t="s">
        <v>505</v>
      </c>
      <c r="B330" s="55" t="s">
        <v>648</v>
      </c>
      <c r="C330" s="54" t="s">
        <v>23</v>
      </c>
      <c r="D330" s="54" t="s">
        <v>649</v>
      </c>
      <c r="E330" s="135" t="s">
        <v>508</v>
      </c>
      <c r="F330" s="135"/>
      <c r="G330" s="56" t="s">
        <v>68</v>
      </c>
      <c r="H330" s="57">
        <v>0.47099999999999997</v>
      </c>
      <c r="I330" s="58">
        <v>6.05</v>
      </c>
      <c r="J330" s="80">
        <v>2.84</v>
      </c>
    </row>
    <row r="331" spans="1:10" ht="38.25" x14ac:dyDescent="0.2">
      <c r="A331" s="79" t="s">
        <v>505</v>
      </c>
      <c r="B331" s="55" t="s">
        <v>679</v>
      </c>
      <c r="C331" s="54" t="s">
        <v>23</v>
      </c>
      <c r="D331" s="54" t="s">
        <v>680</v>
      </c>
      <c r="E331" s="135" t="s">
        <v>508</v>
      </c>
      <c r="F331" s="135"/>
      <c r="G331" s="56" t="s">
        <v>25</v>
      </c>
      <c r="H331" s="57">
        <v>1</v>
      </c>
      <c r="I331" s="58">
        <v>38.630000000000003</v>
      </c>
      <c r="J331" s="80">
        <v>38.630000000000003</v>
      </c>
    </row>
    <row r="332" spans="1:10" ht="25.5" x14ac:dyDescent="0.2">
      <c r="A332" s="79" t="s">
        <v>505</v>
      </c>
      <c r="B332" s="55" t="s">
        <v>509</v>
      </c>
      <c r="C332" s="54" t="s">
        <v>23</v>
      </c>
      <c r="D332" s="54" t="s">
        <v>510</v>
      </c>
      <c r="E332" s="135" t="s">
        <v>508</v>
      </c>
      <c r="F332" s="135"/>
      <c r="G332" s="56" t="s">
        <v>130</v>
      </c>
      <c r="H332" s="57">
        <v>0.28999999999999998</v>
      </c>
      <c r="I332" s="58">
        <v>6.92</v>
      </c>
      <c r="J332" s="80">
        <v>2</v>
      </c>
    </row>
    <row r="333" spans="1:10" x14ac:dyDescent="0.2">
      <c r="A333" s="79" t="s">
        <v>505</v>
      </c>
      <c r="B333" s="55" t="s">
        <v>585</v>
      </c>
      <c r="C333" s="54" t="s">
        <v>23</v>
      </c>
      <c r="D333" s="54" t="s">
        <v>586</v>
      </c>
      <c r="E333" s="135" t="s">
        <v>508</v>
      </c>
      <c r="F333" s="135"/>
      <c r="G333" s="56" t="s">
        <v>68</v>
      </c>
      <c r="H333" s="57">
        <v>0.03</v>
      </c>
      <c r="I333" s="58">
        <v>14.5</v>
      </c>
      <c r="J333" s="80">
        <v>0.43</v>
      </c>
    </row>
    <row r="334" spans="1:10" ht="25.5" x14ac:dyDescent="0.2">
      <c r="A334" s="79" t="s">
        <v>505</v>
      </c>
      <c r="B334" s="55" t="s">
        <v>640</v>
      </c>
      <c r="C334" s="54" t="s">
        <v>23</v>
      </c>
      <c r="D334" s="54" t="s">
        <v>641</v>
      </c>
      <c r="E334" s="135" t="s">
        <v>508</v>
      </c>
      <c r="F334" s="135"/>
      <c r="G334" s="56" t="s">
        <v>130</v>
      </c>
      <c r="H334" s="57">
        <v>0.17</v>
      </c>
      <c r="I334" s="58">
        <v>16.12</v>
      </c>
      <c r="J334" s="80">
        <v>2.74</v>
      </c>
    </row>
    <row r="335" spans="1:10" x14ac:dyDescent="0.2">
      <c r="A335" s="81"/>
      <c r="B335" s="82"/>
      <c r="C335" s="82"/>
      <c r="D335" s="82"/>
      <c r="E335" s="82" t="s">
        <v>515</v>
      </c>
      <c r="F335" s="83">
        <v>19.91</v>
      </c>
      <c r="G335" s="82" t="s">
        <v>516</v>
      </c>
      <c r="H335" s="83">
        <v>0</v>
      </c>
      <c r="I335" s="82" t="s">
        <v>517</v>
      </c>
      <c r="J335" s="84">
        <v>19.91</v>
      </c>
    </row>
    <row r="336" spans="1:10" x14ac:dyDescent="0.2">
      <c r="A336" s="81"/>
      <c r="B336" s="82"/>
      <c r="C336" s="82"/>
      <c r="D336" s="82"/>
      <c r="E336" s="82" t="s">
        <v>518</v>
      </c>
      <c r="F336" s="83">
        <v>20.71</v>
      </c>
      <c r="G336" s="82"/>
      <c r="H336" s="136" t="s">
        <v>519</v>
      </c>
      <c r="I336" s="136"/>
      <c r="J336" s="84">
        <v>106.95</v>
      </c>
    </row>
    <row r="337" spans="1:10" ht="15" thickBot="1" x14ac:dyDescent="0.25">
      <c r="A337" s="85"/>
      <c r="B337" s="86"/>
      <c r="C337" s="86"/>
      <c r="D337" s="86"/>
      <c r="E337" s="86"/>
      <c r="F337" s="86"/>
      <c r="G337" s="86" t="s">
        <v>520</v>
      </c>
      <c r="H337" s="87">
        <v>65.66</v>
      </c>
      <c r="I337" s="86" t="s">
        <v>521</v>
      </c>
      <c r="J337" s="88">
        <v>7022.33</v>
      </c>
    </row>
    <row r="338" spans="1:10" ht="15" thickTop="1" x14ac:dyDescent="0.2">
      <c r="A338" s="89"/>
      <c r="B338" s="60"/>
      <c r="C338" s="60"/>
      <c r="D338" s="60"/>
      <c r="E338" s="60"/>
      <c r="F338" s="60"/>
      <c r="G338" s="60"/>
      <c r="H338" s="60"/>
      <c r="I338" s="60"/>
      <c r="J338" s="90"/>
    </row>
    <row r="339" spans="1:10" ht="15" x14ac:dyDescent="0.2">
      <c r="A339" s="73" t="s">
        <v>107</v>
      </c>
      <c r="B339" s="42" t="s">
        <v>10</v>
      </c>
      <c r="C339" s="41" t="s">
        <v>11</v>
      </c>
      <c r="D339" s="41" t="s">
        <v>12</v>
      </c>
      <c r="E339" s="137" t="s">
        <v>492</v>
      </c>
      <c r="F339" s="137"/>
      <c r="G339" s="43" t="s">
        <v>13</v>
      </c>
      <c r="H339" s="42" t="s">
        <v>14</v>
      </c>
      <c r="I339" s="42" t="s">
        <v>15</v>
      </c>
      <c r="J339" s="74" t="s">
        <v>17</v>
      </c>
    </row>
    <row r="340" spans="1:10" ht="38.25" x14ac:dyDescent="0.2">
      <c r="A340" s="75" t="s">
        <v>493</v>
      </c>
      <c r="B340" s="45" t="s">
        <v>108</v>
      </c>
      <c r="C340" s="44" t="s">
        <v>23</v>
      </c>
      <c r="D340" s="44" t="s">
        <v>109</v>
      </c>
      <c r="E340" s="133" t="s">
        <v>498</v>
      </c>
      <c r="F340" s="133"/>
      <c r="G340" s="46" t="s">
        <v>44</v>
      </c>
      <c r="H340" s="47">
        <v>1</v>
      </c>
      <c r="I340" s="48">
        <v>12.9</v>
      </c>
      <c r="J340" s="76">
        <v>12.9</v>
      </c>
    </row>
    <row r="341" spans="1:10" ht="25.5" x14ac:dyDescent="0.2">
      <c r="A341" s="77" t="s">
        <v>495</v>
      </c>
      <c r="B341" s="50" t="s">
        <v>658</v>
      </c>
      <c r="C341" s="49" t="s">
        <v>23</v>
      </c>
      <c r="D341" s="49" t="s">
        <v>659</v>
      </c>
      <c r="E341" s="134" t="s">
        <v>498</v>
      </c>
      <c r="F341" s="134"/>
      <c r="G341" s="51" t="s">
        <v>130</v>
      </c>
      <c r="H341" s="52">
        <v>0.54500000000000004</v>
      </c>
      <c r="I341" s="53">
        <v>12.51</v>
      </c>
      <c r="J341" s="78">
        <v>6.81</v>
      </c>
    </row>
    <row r="342" spans="1:10" ht="25.5" x14ac:dyDescent="0.2">
      <c r="A342" s="77" t="s">
        <v>495</v>
      </c>
      <c r="B342" s="50" t="s">
        <v>636</v>
      </c>
      <c r="C342" s="49" t="s">
        <v>23</v>
      </c>
      <c r="D342" s="49" t="s">
        <v>637</v>
      </c>
      <c r="E342" s="134" t="s">
        <v>501</v>
      </c>
      <c r="F342" s="134"/>
      <c r="G342" s="51" t="s">
        <v>502</v>
      </c>
      <c r="H342" s="52">
        <v>0.09</v>
      </c>
      <c r="I342" s="53">
        <v>17.47</v>
      </c>
      <c r="J342" s="78">
        <v>1.57</v>
      </c>
    </row>
    <row r="343" spans="1:10" ht="25.5" x14ac:dyDescent="0.2">
      <c r="A343" s="77" t="s">
        <v>495</v>
      </c>
      <c r="B343" s="50" t="s">
        <v>499</v>
      </c>
      <c r="C343" s="49" t="s">
        <v>23</v>
      </c>
      <c r="D343" s="49" t="s">
        <v>500</v>
      </c>
      <c r="E343" s="134" t="s">
        <v>501</v>
      </c>
      <c r="F343" s="134"/>
      <c r="G343" s="51" t="s">
        <v>502</v>
      </c>
      <c r="H343" s="52">
        <v>0.127</v>
      </c>
      <c r="I343" s="53">
        <v>21.71</v>
      </c>
      <c r="J343" s="78">
        <v>2.75</v>
      </c>
    </row>
    <row r="344" spans="1:10" x14ac:dyDescent="0.2">
      <c r="A344" s="79" t="s">
        <v>505</v>
      </c>
      <c r="B344" s="55" t="s">
        <v>662</v>
      </c>
      <c r="C344" s="54" t="s">
        <v>23</v>
      </c>
      <c r="D344" s="54" t="s">
        <v>663</v>
      </c>
      <c r="E344" s="135" t="s">
        <v>508</v>
      </c>
      <c r="F344" s="135"/>
      <c r="G344" s="56" t="s">
        <v>68</v>
      </c>
      <c r="H344" s="57">
        <v>1.0999999999999999E-2</v>
      </c>
      <c r="I344" s="58">
        <v>18.2</v>
      </c>
      <c r="J344" s="80">
        <v>0.2</v>
      </c>
    </row>
    <row r="345" spans="1:10" ht="25.5" x14ac:dyDescent="0.2">
      <c r="A345" s="79" t="s">
        <v>505</v>
      </c>
      <c r="B345" s="55" t="s">
        <v>664</v>
      </c>
      <c r="C345" s="54" t="s">
        <v>23</v>
      </c>
      <c r="D345" s="54" t="s">
        <v>665</v>
      </c>
      <c r="E345" s="135" t="s">
        <v>508</v>
      </c>
      <c r="F345" s="135"/>
      <c r="G345" s="56" t="s">
        <v>130</v>
      </c>
      <c r="H345" s="57">
        <v>0.14299999999999999</v>
      </c>
      <c r="I345" s="58">
        <v>11.02</v>
      </c>
      <c r="J345" s="80">
        <v>1.57</v>
      </c>
    </row>
    <row r="346" spans="1:10" x14ac:dyDescent="0.2">
      <c r="A346" s="81"/>
      <c r="B346" s="82"/>
      <c r="C346" s="82"/>
      <c r="D346" s="82"/>
      <c r="E346" s="82" t="s">
        <v>515</v>
      </c>
      <c r="F346" s="83">
        <v>4.6500000000000004</v>
      </c>
      <c r="G346" s="82" t="s">
        <v>516</v>
      </c>
      <c r="H346" s="83">
        <v>0</v>
      </c>
      <c r="I346" s="82" t="s">
        <v>517</v>
      </c>
      <c r="J346" s="84">
        <v>4.6500000000000004</v>
      </c>
    </row>
    <row r="347" spans="1:10" x14ac:dyDescent="0.2">
      <c r="A347" s="81"/>
      <c r="B347" s="82"/>
      <c r="C347" s="82"/>
      <c r="D347" s="82"/>
      <c r="E347" s="82" t="s">
        <v>518</v>
      </c>
      <c r="F347" s="83">
        <v>3.09</v>
      </c>
      <c r="G347" s="82"/>
      <c r="H347" s="136" t="s">
        <v>519</v>
      </c>
      <c r="I347" s="136"/>
      <c r="J347" s="84">
        <v>15.99</v>
      </c>
    </row>
    <row r="348" spans="1:10" ht="15" thickBot="1" x14ac:dyDescent="0.25">
      <c r="A348" s="85"/>
      <c r="B348" s="86"/>
      <c r="C348" s="86"/>
      <c r="D348" s="86"/>
      <c r="E348" s="86"/>
      <c r="F348" s="86"/>
      <c r="G348" s="86" t="s">
        <v>520</v>
      </c>
      <c r="H348" s="87">
        <v>196.98</v>
      </c>
      <c r="I348" s="86" t="s">
        <v>521</v>
      </c>
      <c r="J348" s="88">
        <v>3149.71</v>
      </c>
    </row>
    <row r="349" spans="1:10" ht="15" thickTop="1" x14ac:dyDescent="0.2">
      <c r="A349" s="89"/>
      <c r="B349" s="60"/>
      <c r="C349" s="60"/>
      <c r="D349" s="60"/>
      <c r="E349" s="60"/>
      <c r="F349" s="60"/>
      <c r="G349" s="60"/>
      <c r="H349" s="60"/>
      <c r="I349" s="60"/>
      <c r="J349" s="90"/>
    </row>
    <row r="350" spans="1:10" x14ac:dyDescent="0.2">
      <c r="A350" s="91" t="s">
        <v>110</v>
      </c>
      <c r="B350" s="39"/>
      <c r="C350" s="39"/>
      <c r="D350" s="39" t="s">
        <v>111</v>
      </c>
      <c r="E350" s="39"/>
      <c r="F350" s="138"/>
      <c r="G350" s="138"/>
      <c r="H350" s="40"/>
      <c r="I350" s="39"/>
      <c r="J350" s="92">
        <v>90293.63</v>
      </c>
    </row>
    <row r="351" spans="1:10" ht="15" x14ac:dyDescent="0.2">
      <c r="A351" s="73" t="s">
        <v>112</v>
      </c>
      <c r="B351" s="42" t="s">
        <v>10</v>
      </c>
      <c r="C351" s="41" t="s">
        <v>11</v>
      </c>
      <c r="D351" s="41" t="s">
        <v>12</v>
      </c>
      <c r="E351" s="137" t="s">
        <v>492</v>
      </c>
      <c r="F351" s="137"/>
      <c r="G351" s="43" t="s">
        <v>13</v>
      </c>
      <c r="H351" s="42" t="s">
        <v>14</v>
      </c>
      <c r="I351" s="42" t="s">
        <v>15</v>
      </c>
      <c r="J351" s="74" t="s">
        <v>17</v>
      </c>
    </row>
    <row r="352" spans="1:10" ht="38.25" x14ac:dyDescent="0.2">
      <c r="A352" s="75" t="s">
        <v>493</v>
      </c>
      <c r="B352" s="45" t="s">
        <v>99</v>
      </c>
      <c r="C352" s="44" t="s">
        <v>23</v>
      </c>
      <c r="D352" s="44" t="s">
        <v>100</v>
      </c>
      <c r="E352" s="133" t="s">
        <v>498</v>
      </c>
      <c r="F352" s="133"/>
      <c r="G352" s="46" t="s">
        <v>25</v>
      </c>
      <c r="H352" s="47">
        <v>1</v>
      </c>
      <c r="I352" s="48">
        <v>47.69</v>
      </c>
      <c r="J352" s="76">
        <v>47.69</v>
      </c>
    </row>
    <row r="353" spans="1:10" ht="25.5" x14ac:dyDescent="0.2">
      <c r="A353" s="77" t="s">
        <v>495</v>
      </c>
      <c r="B353" s="50" t="s">
        <v>668</v>
      </c>
      <c r="C353" s="49" t="s">
        <v>23</v>
      </c>
      <c r="D353" s="49" t="s">
        <v>669</v>
      </c>
      <c r="E353" s="134" t="s">
        <v>498</v>
      </c>
      <c r="F353" s="134"/>
      <c r="G353" s="51" t="s">
        <v>25</v>
      </c>
      <c r="H353" s="52">
        <v>0.57699999999999996</v>
      </c>
      <c r="I353" s="53">
        <v>45.96</v>
      </c>
      <c r="J353" s="78">
        <v>26.51</v>
      </c>
    </row>
    <row r="354" spans="1:10" ht="25.5" x14ac:dyDescent="0.2">
      <c r="A354" s="77" t="s">
        <v>495</v>
      </c>
      <c r="B354" s="50" t="s">
        <v>636</v>
      </c>
      <c r="C354" s="49" t="s">
        <v>23</v>
      </c>
      <c r="D354" s="49" t="s">
        <v>637</v>
      </c>
      <c r="E354" s="134" t="s">
        <v>501</v>
      </c>
      <c r="F354" s="134"/>
      <c r="G354" s="51" t="s">
        <v>502</v>
      </c>
      <c r="H354" s="52">
        <v>0.126</v>
      </c>
      <c r="I354" s="53">
        <v>17.47</v>
      </c>
      <c r="J354" s="78">
        <v>2.2000000000000002</v>
      </c>
    </row>
    <row r="355" spans="1:10" ht="25.5" x14ac:dyDescent="0.2">
      <c r="A355" s="77" t="s">
        <v>495</v>
      </c>
      <c r="B355" s="50" t="s">
        <v>499</v>
      </c>
      <c r="C355" s="49" t="s">
        <v>23</v>
      </c>
      <c r="D355" s="49" t="s">
        <v>500</v>
      </c>
      <c r="E355" s="134" t="s">
        <v>501</v>
      </c>
      <c r="F355" s="134"/>
      <c r="G355" s="51" t="s">
        <v>502</v>
      </c>
      <c r="H355" s="52">
        <v>0.68700000000000006</v>
      </c>
      <c r="I355" s="53">
        <v>21.71</v>
      </c>
      <c r="J355" s="78">
        <v>14.91</v>
      </c>
    </row>
    <row r="356" spans="1:10" ht="25.5" x14ac:dyDescent="0.2">
      <c r="A356" s="79" t="s">
        <v>505</v>
      </c>
      <c r="B356" s="55" t="s">
        <v>660</v>
      </c>
      <c r="C356" s="54" t="s">
        <v>23</v>
      </c>
      <c r="D356" s="54" t="s">
        <v>661</v>
      </c>
      <c r="E356" s="135" t="s">
        <v>508</v>
      </c>
      <c r="F356" s="135"/>
      <c r="G356" s="56" t="s">
        <v>591</v>
      </c>
      <c r="H356" s="57">
        <v>0.01</v>
      </c>
      <c r="I356" s="58">
        <v>5.76</v>
      </c>
      <c r="J356" s="80">
        <v>0.05</v>
      </c>
    </row>
    <row r="357" spans="1:10" ht="38.25" x14ac:dyDescent="0.2">
      <c r="A357" s="79" t="s">
        <v>505</v>
      </c>
      <c r="B357" s="55" t="s">
        <v>670</v>
      </c>
      <c r="C357" s="54" t="s">
        <v>23</v>
      </c>
      <c r="D357" s="54" t="s">
        <v>671</v>
      </c>
      <c r="E357" s="135" t="s">
        <v>632</v>
      </c>
      <c r="F357" s="135"/>
      <c r="G357" s="56" t="s">
        <v>672</v>
      </c>
      <c r="H357" s="57">
        <v>0.39700000000000002</v>
      </c>
      <c r="I357" s="58">
        <v>4</v>
      </c>
      <c r="J357" s="80">
        <v>1.58</v>
      </c>
    </row>
    <row r="358" spans="1:10" ht="25.5" x14ac:dyDescent="0.2">
      <c r="A358" s="79" t="s">
        <v>505</v>
      </c>
      <c r="B358" s="55" t="s">
        <v>673</v>
      </c>
      <c r="C358" s="54" t="s">
        <v>23</v>
      </c>
      <c r="D358" s="54" t="s">
        <v>674</v>
      </c>
      <c r="E358" s="135" t="s">
        <v>508</v>
      </c>
      <c r="F358" s="135"/>
      <c r="G358" s="56" t="s">
        <v>130</v>
      </c>
      <c r="H358" s="57">
        <v>0.03</v>
      </c>
      <c r="I358" s="58">
        <v>81.64</v>
      </c>
      <c r="J358" s="80">
        <v>2.44</v>
      </c>
    </row>
    <row r="359" spans="1:10" x14ac:dyDescent="0.2">
      <c r="A359" s="81"/>
      <c r="B359" s="82"/>
      <c r="C359" s="82"/>
      <c r="D359" s="82"/>
      <c r="E359" s="82" t="s">
        <v>515</v>
      </c>
      <c r="F359" s="83">
        <v>13.71</v>
      </c>
      <c r="G359" s="82" t="s">
        <v>516</v>
      </c>
      <c r="H359" s="83">
        <v>0</v>
      </c>
      <c r="I359" s="82" t="s">
        <v>517</v>
      </c>
      <c r="J359" s="84">
        <v>13.71</v>
      </c>
    </row>
    <row r="360" spans="1:10" x14ac:dyDescent="0.2">
      <c r="A360" s="81"/>
      <c r="B360" s="82"/>
      <c r="C360" s="82"/>
      <c r="D360" s="82"/>
      <c r="E360" s="82" t="s">
        <v>518</v>
      </c>
      <c r="F360" s="83">
        <v>11.45</v>
      </c>
      <c r="G360" s="82"/>
      <c r="H360" s="136" t="s">
        <v>519</v>
      </c>
      <c r="I360" s="136"/>
      <c r="J360" s="84">
        <v>59.14</v>
      </c>
    </row>
    <row r="361" spans="1:10" ht="15" thickBot="1" x14ac:dyDescent="0.25">
      <c r="A361" s="85"/>
      <c r="B361" s="86"/>
      <c r="C361" s="86"/>
      <c r="D361" s="86"/>
      <c r="E361" s="86"/>
      <c r="F361" s="86"/>
      <c r="G361" s="86" t="s">
        <v>520</v>
      </c>
      <c r="H361" s="87">
        <v>280.17</v>
      </c>
      <c r="I361" s="86" t="s">
        <v>521</v>
      </c>
      <c r="J361" s="88">
        <v>16569.25</v>
      </c>
    </row>
    <row r="362" spans="1:10" ht="15" thickTop="1" x14ac:dyDescent="0.2">
      <c r="A362" s="89"/>
      <c r="B362" s="60"/>
      <c r="C362" s="60"/>
      <c r="D362" s="60"/>
      <c r="E362" s="60"/>
      <c r="F362" s="60"/>
      <c r="G362" s="60"/>
      <c r="H362" s="60"/>
      <c r="I362" s="60"/>
      <c r="J362" s="90"/>
    </row>
    <row r="363" spans="1:10" ht="15" x14ac:dyDescent="0.2">
      <c r="A363" s="73" t="s">
        <v>113</v>
      </c>
      <c r="B363" s="42" t="s">
        <v>10</v>
      </c>
      <c r="C363" s="41" t="s">
        <v>11</v>
      </c>
      <c r="D363" s="41" t="s">
        <v>12</v>
      </c>
      <c r="E363" s="137" t="s">
        <v>492</v>
      </c>
      <c r="F363" s="137"/>
      <c r="G363" s="43" t="s">
        <v>13</v>
      </c>
      <c r="H363" s="42" t="s">
        <v>14</v>
      </c>
      <c r="I363" s="42" t="s">
        <v>15</v>
      </c>
      <c r="J363" s="74" t="s">
        <v>17</v>
      </c>
    </row>
    <row r="364" spans="1:10" ht="25.5" x14ac:dyDescent="0.2">
      <c r="A364" s="75" t="s">
        <v>493</v>
      </c>
      <c r="B364" s="45" t="s">
        <v>66</v>
      </c>
      <c r="C364" s="44" t="s">
        <v>23</v>
      </c>
      <c r="D364" s="44" t="s">
        <v>67</v>
      </c>
      <c r="E364" s="133" t="s">
        <v>498</v>
      </c>
      <c r="F364" s="133"/>
      <c r="G364" s="46" t="s">
        <v>68</v>
      </c>
      <c r="H364" s="47">
        <v>1</v>
      </c>
      <c r="I364" s="48">
        <v>8.07</v>
      </c>
      <c r="J364" s="76">
        <v>8.07</v>
      </c>
    </row>
    <row r="365" spans="1:10" ht="25.5" x14ac:dyDescent="0.2">
      <c r="A365" s="77" t="s">
        <v>495</v>
      </c>
      <c r="B365" s="50" t="s">
        <v>642</v>
      </c>
      <c r="C365" s="49" t="s">
        <v>23</v>
      </c>
      <c r="D365" s="49" t="s">
        <v>643</v>
      </c>
      <c r="E365" s="134" t="s">
        <v>501</v>
      </c>
      <c r="F365" s="134"/>
      <c r="G365" s="51" t="s">
        <v>502</v>
      </c>
      <c r="H365" s="52">
        <v>3.2000000000000002E-3</v>
      </c>
      <c r="I365" s="53">
        <v>17.059999999999999</v>
      </c>
      <c r="J365" s="78">
        <v>0.05</v>
      </c>
    </row>
    <row r="366" spans="1:10" ht="25.5" x14ac:dyDescent="0.2">
      <c r="A366" s="77" t="s">
        <v>495</v>
      </c>
      <c r="B366" s="50" t="s">
        <v>644</v>
      </c>
      <c r="C366" s="49" t="s">
        <v>23</v>
      </c>
      <c r="D366" s="49" t="s">
        <v>645</v>
      </c>
      <c r="E366" s="134" t="s">
        <v>501</v>
      </c>
      <c r="F366" s="134"/>
      <c r="G366" s="51" t="s">
        <v>502</v>
      </c>
      <c r="H366" s="52">
        <v>2.24E-2</v>
      </c>
      <c r="I366" s="53">
        <v>21.8</v>
      </c>
      <c r="J366" s="78">
        <v>0.48</v>
      </c>
    </row>
    <row r="367" spans="1:10" x14ac:dyDescent="0.2">
      <c r="A367" s="79" t="s">
        <v>505</v>
      </c>
      <c r="B367" s="55" t="s">
        <v>646</v>
      </c>
      <c r="C367" s="54" t="s">
        <v>23</v>
      </c>
      <c r="D367" s="54" t="s">
        <v>647</v>
      </c>
      <c r="E367" s="135" t="s">
        <v>508</v>
      </c>
      <c r="F367" s="135"/>
      <c r="G367" s="56" t="s">
        <v>68</v>
      </c>
      <c r="H367" s="57">
        <v>1.1100000000000001</v>
      </c>
      <c r="I367" s="58">
        <v>6.8</v>
      </c>
      <c r="J367" s="80">
        <v>7.54</v>
      </c>
    </row>
    <row r="368" spans="1:10" x14ac:dyDescent="0.2">
      <c r="A368" s="81"/>
      <c r="B368" s="82"/>
      <c r="C368" s="82"/>
      <c r="D368" s="82"/>
      <c r="E368" s="82" t="s">
        <v>515</v>
      </c>
      <c r="F368" s="83">
        <v>0.41</v>
      </c>
      <c r="G368" s="82" t="s">
        <v>516</v>
      </c>
      <c r="H368" s="83">
        <v>0</v>
      </c>
      <c r="I368" s="82" t="s">
        <v>517</v>
      </c>
      <c r="J368" s="84">
        <v>0.41</v>
      </c>
    </row>
    <row r="369" spans="1:10" x14ac:dyDescent="0.2">
      <c r="A369" s="81"/>
      <c r="B369" s="82"/>
      <c r="C369" s="82"/>
      <c r="D369" s="82"/>
      <c r="E369" s="82" t="s">
        <v>518</v>
      </c>
      <c r="F369" s="83">
        <v>1.93</v>
      </c>
      <c r="G369" s="82"/>
      <c r="H369" s="136" t="s">
        <v>519</v>
      </c>
      <c r="I369" s="136"/>
      <c r="J369" s="84">
        <v>10</v>
      </c>
    </row>
    <row r="370" spans="1:10" ht="15" thickBot="1" x14ac:dyDescent="0.25">
      <c r="A370" s="85"/>
      <c r="B370" s="86"/>
      <c r="C370" s="86"/>
      <c r="D370" s="86"/>
      <c r="E370" s="86"/>
      <c r="F370" s="86"/>
      <c r="G370" s="86" t="s">
        <v>520</v>
      </c>
      <c r="H370" s="87">
        <v>4187</v>
      </c>
      <c r="I370" s="86" t="s">
        <v>521</v>
      </c>
      <c r="J370" s="88">
        <v>41870</v>
      </c>
    </row>
    <row r="371" spans="1:10" ht="15" thickTop="1" x14ac:dyDescent="0.2">
      <c r="A371" s="89"/>
      <c r="B371" s="60"/>
      <c r="C371" s="60"/>
      <c r="D371" s="60"/>
      <c r="E371" s="60"/>
      <c r="F371" s="60"/>
      <c r="G371" s="60"/>
      <c r="H371" s="60"/>
      <c r="I371" s="60"/>
      <c r="J371" s="90"/>
    </row>
    <row r="372" spans="1:10" ht="15" x14ac:dyDescent="0.2">
      <c r="A372" s="73" t="s">
        <v>114</v>
      </c>
      <c r="B372" s="42" t="s">
        <v>10</v>
      </c>
      <c r="C372" s="41" t="s">
        <v>11</v>
      </c>
      <c r="D372" s="41" t="s">
        <v>12</v>
      </c>
      <c r="E372" s="137" t="s">
        <v>492</v>
      </c>
      <c r="F372" s="137"/>
      <c r="G372" s="43" t="s">
        <v>13</v>
      </c>
      <c r="H372" s="42" t="s">
        <v>14</v>
      </c>
      <c r="I372" s="42" t="s">
        <v>15</v>
      </c>
      <c r="J372" s="74" t="s">
        <v>17</v>
      </c>
    </row>
    <row r="373" spans="1:10" ht="25.5" x14ac:dyDescent="0.2">
      <c r="A373" s="75" t="s">
        <v>493</v>
      </c>
      <c r="B373" s="45" t="s">
        <v>115</v>
      </c>
      <c r="C373" s="44" t="s">
        <v>23</v>
      </c>
      <c r="D373" s="44" t="s">
        <v>116</v>
      </c>
      <c r="E373" s="133" t="s">
        <v>498</v>
      </c>
      <c r="F373" s="133"/>
      <c r="G373" s="46" t="s">
        <v>44</v>
      </c>
      <c r="H373" s="47">
        <v>1</v>
      </c>
      <c r="I373" s="48">
        <v>506.31</v>
      </c>
      <c r="J373" s="76">
        <v>506.31</v>
      </c>
    </row>
    <row r="374" spans="1:10" ht="25.5" x14ac:dyDescent="0.2">
      <c r="A374" s="77" t="s">
        <v>495</v>
      </c>
      <c r="B374" s="50" t="s">
        <v>650</v>
      </c>
      <c r="C374" s="49" t="s">
        <v>23</v>
      </c>
      <c r="D374" s="49" t="s">
        <v>651</v>
      </c>
      <c r="E374" s="134" t="s">
        <v>615</v>
      </c>
      <c r="F374" s="134"/>
      <c r="G374" s="51" t="s">
        <v>616</v>
      </c>
      <c r="H374" s="52">
        <v>0.26500000000000001</v>
      </c>
      <c r="I374" s="53">
        <v>0.95</v>
      </c>
      <c r="J374" s="78">
        <v>0.25</v>
      </c>
    </row>
    <row r="375" spans="1:10" ht="25.5" x14ac:dyDescent="0.2">
      <c r="A375" s="77" t="s">
        <v>495</v>
      </c>
      <c r="B375" s="50" t="s">
        <v>652</v>
      </c>
      <c r="C375" s="49" t="s">
        <v>23</v>
      </c>
      <c r="D375" s="49" t="s">
        <v>653</v>
      </c>
      <c r="E375" s="134" t="s">
        <v>615</v>
      </c>
      <c r="F375" s="134"/>
      <c r="G375" s="51" t="s">
        <v>619</v>
      </c>
      <c r="H375" s="52">
        <v>0.40500000000000003</v>
      </c>
      <c r="I375" s="53">
        <v>0.32</v>
      </c>
      <c r="J375" s="78">
        <v>0.12</v>
      </c>
    </row>
    <row r="376" spans="1:10" ht="25.5" x14ac:dyDescent="0.2">
      <c r="A376" s="77" t="s">
        <v>495</v>
      </c>
      <c r="B376" s="50" t="s">
        <v>503</v>
      </c>
      <c r="C376" s="49" t="s">
        <v>23</v>
      </c>
      <c r="D376" s="49" t="s">
        <v>504</v>
      </c>
      <c r="E376" s="134" t="s">
        <v>501</v>
      </c>
      <c r="F376" s="134"/>
      <c r="G376" s="51" t="s">
        <v>502</v>
      </c>
      <c r="H376" s="52">
        <v>0.67</v>
      </c>
      <c r="I376" s="53">
        <v>17.100000000000001</v>
      </c>
      <c r="J376" s="78">
        <v>11.45</v>
      </c>
    </row>
    <row r="377" spans="1:10" ht="25.5" x14ac:dyDescent="0.2">
      <c r="A377" s="77" t="s">
        <v>495</v>
      </c>
      <c r="B377" s="50" t="s">
        <v>634</v>
      </c>
      <c r="C377" s="49" t="s">
        <v>23</v>
      </c>
      <c r="D377" s="49" t="s">
        <v>635</v>
      </c>
      <c r="E377" s="134" t="s">
        <v>501</v>
      </c>
      <c r="F377" s="134"/>
      <c r="G377" s="51" t="s">
        <v>502</v>
      </c>
      <c r="H377" s="52">
        <v>2.681</v>
      </c>
      <c r="I377" s="53">
        <v>21.94</v>
      </c>
      <c r="J377" s="78">
        <v>58.82</v>
      </c>
    </row>
    <row r="378" spans="1:10" ht="25.5" x14ac:dyDescent="0.2">
      <c r="A378" s="77" t="s">
        <v>495</v>
      </c>
      <c r="B378" s="50" t="s">
        <v>499</v>
      </c>
      <c r="C378" s="49" t="s">
        <v>23</v>
      </c>
      <c r="D378" s="49" t="s">
        <v>500</v>
      </c>
      <c r="E378" s="134" t="s">
        <v>501</v>
      </c>
      <c r="F378" s="134"/>
      <c r="G378" s="51" t="s">
        <v>502</v>
      </c>
      <c r="H378" s="52">
        <v>0.67</v>
      </c>
      <c r="I378" s="53">
        <v>21.71</v>
      </c>
      <c r="J378" s="78">
        <v>14.54</v>
      </c>
    </row>
    <row r="379" spans="1:10" ht="38.25" x14ac:dyDescent="0.2">
      <c r="A379" s="79" t="s">
        <v>505</v>
      </c>
      <c r="B379" s="55" t="s">
        <v>666</v>
      </c>
      <c r="C379" s="54" t="s">
        <v>23</v>
      </c>
      <c r="D379" s="54" t="s">
        <v>667</v>
      </c>
      <c r="E379" s="135" t="s">
        <v>508</v>
      </c>
      <c r="F379" s="135"/>
      <c r="G379" s="56" t="s">
        <v>44</v>
      </c>
      <c r="H379" s="57">
        <v>1.103</v>
      </c>
      <c r="I379" s="58">
        <v>381.81</v>
      </c>
      <c r="J379" s="80">
        <v>421.13</v>
      </c>
    </row>
    <row r="380" spans="1:10" x14ac:dyDescent="0.2">
      <c r="A380" s="81"/>
      <c r="B380" s="82"/>
      <c r="C380" s="82"/>
      <c r="D380" s="82"/>
      <c r="E380" s="82" t="s">
        <v>515</v>
      </c>
      <c r="F380" s="83">
        <v>66.03</v>
      </c>
      <c r="G380" s="82" t="s">
        <v>516</v>
      </c>
      <c r="H380" s="83">
        <v>0</v>
      </c>
      <c r="I380" s="82" t="s">
        <v>517</v>
      </c>
      <c r="J380" s="84">
        <v>66.03</v>
      </c>
    </row>
    <row r="381" spans="1:10" x14ac:dyDescent="0.2">
      <c r="A381" s="81"/>
      <c r="B381" s="82"/>
      <c r="C381" s="82"/>
      <c r="D381" s="82"/>
      <c r="E381" s="82" t="s">
        <v>518</v>
      </c>
      <c r="F381" s="83">
        <v>121.61</v>
      </c>
      <c r="G381" s="82"/>
      <c r="H381" s="136" t="s">
        <v>519</v>
      </c>
      <c r="I381" s="136"/>
      <c r="J381" s="84">
        <v>627.91999999999996</v>
      </c>
    </row>
    <row r="382" spans="1:10" ht="15" thickBot="1" x14ac:dyDescent="0.25">
      <c r="A382" s="85"/>
      <c r="B382" s="86"/>
      <c r="C382" s="86"/>
      <c r="D382" s="86"/>
      <c r="E382" s="86"/>
      <c r="F382" s="86"/>
      <c r="G382" s="86" t="s">
        <v>520</v>
      </c>
      <c r="H382" s="87">
        <v>50.73</v>
      </c>
      <c r="I382" s="86" t="s">
        <v>521</v>
      </c>
      <c r="J382" s="88">
        <v>31854.38</v>
      </c>
    </row>
    <row r="383" spans="1:10" ht="15" thickTop="1" x14ac:dyDescent="0.2">
      <c r="A383" s="89"/>
      <c r="B383" s="60"/>
      <c r="C383" s="60"/>
      <c r="D383" s="60"/>
      <c r="E383" s="60"/>
      <c r="F383" s="60"/>
      <c r="G383" s="60"/>
      <c r="H383" s="60"/>
      <c r="I383" s="60"/>
      <c r="J383" s="90"/>
    </row>
    <row r="384" spans="1:10" x14ac:dyDescent="0.2">
      <c r="A384" s="91" t="s">
        <v>117</v>
      </c>
      <c r="B384" s="39"/>
      <c r="C384" s="39"/>
      <c r="D384" s="39" t="s">
        <v>118</v>
      </c>
      <c r="E384" s="39"/>
      <c r="F384" s="138"/>
      <c r="G384" s="138"/>
      <c r="H384" s="40"/>
      <c r="I384" s="39"/>
      <c r="J384" s="92">
        <v>139725.48000000001</v>
      </c>
    </row>
    <row r="385" spans="1:10" ht="15" x14ac:dyDescent="0.2">
      <c r="A385" s="73" t="s">
        <v>119</v>
      </c>
      <c r="B385" s="42" t="s">
        <v>10</v>
      </c>
      <c r="C385" s="41" t="s">
        <v>11</v>
      </c>
      <c r="D385" s="41" t="s">
        <v>12</v>
      </c>
      <c r="E385" s="137" t="s">
        <v>492</v>
      </c>
      <c r="F385" s="137"/>
      <c r="G385" s="43" t="s">
        <v>13</v>
      </c>
      <c r="H385" s="42" t="s">
        <v>14</v>
      </c>
      <c r="I385" s="42" t="s">
        <v>15</v>
      </c>
      <c r="J385" s="74" t="s">
        <v>17</v>
      </c>
    </row>
    <row r="386" spans="1:10" ht="38.25" x14ac:dyDescent="0.2">
      <c r="A386" s="75" t="s">
        <v>493</v>
      </c>
      <c r="B386" s="45" t="s">
        <v>89</v>
      </c>
      <c r="C386" s="44" t="s">
        <v>23</v>
      </c>
      <c r="D386" s="44" t="s">
        <v>90</v>
      </c>
      <c r="E386" s="133" t="s">
        <v>498</v>
      </c>
      <c r="F386" s="133"/>
      <c r="G386" s="46" t="s">
        <v>25</v>
      </c>
      <c r="H386" s="47">
        <v>1</v>
      </c>
      <c r="I386" s="48">
        <v>116.6</v>
      </c>
      <c r="J386" s="76">
        <v>116.6</v>
      </c>
    </row>
    <row r="387" spans="1:10" ht="25.5" x14ac:dyDescent="0.2">
      <c r="A387" s="77" t="s">
        <v>495</v>
      </c>
      <c r="B387" s="50" t="s">
        <v>656</v>
      </c>
      <c r="C387" s="49" t="s">
        <v>23</v>
      </c>
      <c r="D387" s="49" t="s">
        <v>657</v>
      </c>
      <c r="E387" s="134" t="s">
        <v>498</v>
      </c>
      <c r="F387" s="134"/>
      <c r="G387" s="51" t="s">
        <v>25</v>
      </c>
      <c r="H387" s="52">
        <v>0.41899999999999998</v>
      </c>
      <c r="I387" s="53">
        <v>110.31</v>
      </c>
      <c r="J387" s="78">
        <v>46.21</v>
      </c>
    </row>
    <row r="388" spans="1:10" ht="25.5" x14ac:dyDescent="0.2">
      <c r="A388" s="77" t="s">
        <v>495</v>
      </c>
      <c r="B388" s="50" t="s">
        <v>658</v>
      </c>
      <c r="C388" s="49" t="s">
        <v>23</v>
      </c>
      <c r="D388" s="49" t="s">
        <v>659</v>
      </c>
      <c r="E388" s="134" t="s">
        <v>498</v>
      </c>
      <c r="F388" s="134"/>
      <c r="G388" s="51" t="s">
        <v>130</v>
      </c>
      <c r="H388" s="52">
        <v>1.879</v>
      </c>
      <c r="I388" s="53">
        <v>12.51</v>
      </c>
      <c r="J388" s="78">
        <v>23.5</v>
      </c>
    </row>
    <row r="389" spans="1:10" ht="25.5" x14ac:dyDescent="0.2">
      <c r="A389" s="77" t="s">
        <v>495</v>
      </c>
      <c r="B389" s="50" t="s">
        <v>636</v>
      </c>
      <c r="C389" s="49" t="s">
        <v>23</v>
      </c>
      <c r="D389" s="49" t="s">
        <v>637</v>
      </c>
      <c r="E389" s="134" t="s">
        <v>501</v>
      </c>
      <c r="F389" s="134"/>
      <c r="G389" s="51" t="s">
        <v>502</v>
      </c>
      <c r="H389" s="52">
        <v>0.309</v>
      </c>
      <c r="I389" s="53">
        <v>17.47</v>
      </c>
      <c r="J389" s="78">
        <v>5.39</v>
      </c>
    </row>
    <row r="390" spans="1:10" ht="25.5" x14ac:dyDescent="0.2">
      <c r="A390" s="77" t="s">
        <v>495</v>
      </c>
      <c r="B390" s="50" t="s">
        <v>499</v>
      </c>
      <c r="C390" s="49" t="s">
        <v>23</v>
      </c>
      <c r="D390" s="49" t="s">
        <v>500</v>
      </c>
      <c r="E390" s="134" t="s">
        <v>501</v>
      </c>
      <c r="F390" s="134"/>
      <c r="G390" s="51" t="s">
        <v>502</v>
      </c>
      <c r="H390" s="52">
        <v>1.6859999999999999</v>
      </c>
      <c r="I390" s="53">
        <v>21.71</v>
      </c>
      <c r="J390" s="78">
        <v>36.6</v>
      </c>
    </row>
    <row r="391" spans="1:10" ht="25.5" x14ac:dyDescent="0.2">
      <c r="A391" s="79" t="s">
        <v>505</v>
      </c>
      <c r="B391" s="55" t="s">
        <v>660</v>
      </c>
      <c r="C391" s="54" t="s">
        <v>23</v>
      </c>
      <c r="D391" s="54" t="s">
        <v>661</v>
      </c>
      <c r="E391" s="135" t="s">
        <v>508</v>
      </c>
      <c r="F391" s="135"/>
      <c r="G391" s="56" t="s">
        <v>591</v>
      </c>
      <c r="H391" s="57">
        <v>1.7000000000000001E-2</v>
      </c>
      <c r="I391" s="58">
        <v>5.76</v>
      </c>
      <c r="J391" s="80">
        <v>0.09</v>
      </c>
    </row>
    <row r="392" spans="1:10" x14ac:dyDescent="0.2">
      <c r="A392" s="79" t="s">
        <v>505</v>
      </c>
      <c r="B392" s="55" t="s">
        <v>662</v>
      </c>
      <c r="C392" s="54" t="s">
        <v>23</v>
      </c>
      <c r="D392" s="54" t="s">
        <v>663</v>
      </c>
      <c r="E392" s="135" t="s">
        <v>508</v>
      </c>
      <c r="F392" s="135"/>
      <c r="G392" s="56" t="s">
        <v>68</v>
      </c>
      <c r="H392" s="57">
        <v>6.6000000000000003E-2</v>
      </c>
      <c r="I392" s="58">
        <v>18.2</v>
      </c>
      <c r="J392" s="80">
        <v>1.2</v>
      </c>
    </row>
    <row r="393" spans="1:10" ht="25.5" x14ac:dyDescent="0.2">
      <c r="A393" s="79" t="s">
        <v>505</v>
      </c>
      <c r="B393" s="55" t="s">
        <v>664</v>
      </c>
      <c r="C393" s="54" t="s">
        <v>23</v>
      </c>
      <c r="D393" s="54" t="s">
        <v>665</v>
      </c>
      <c r="E393" s="135" t="s">
        <v>508</v>
      </c>
      <c r="F393" s="135"/>
      <c r="G393" s="56" t="s">
        <v>130</v>
      </c>
      <c r="H393" s="57">
        <v>0.32800000000000001</v>
      </c>
      <c r="I393" s="58">
        <v>11.02</v>
      </c>
      <c r="J393" s="80">
        <v>3.61</v>
      </c>
    </row>
    <row r="394" spans="1:10" x14ac:dyDescent="0.2">
      <c r="A394" s="81"/>
      <c r="B394" s="82"/>
      <c r="C394" s="82"/>
      <c r="D394" s="82"/>
      <c r="E394" s="82" t="s">
        <v>515</v>
      </c>
      <c r="F394" s="83">
        <v>46.1</v>
      </c>
      <c r="G394" s="82" t="s">
        <v>516</v>
      </c>
      <c r="H394" s="83">
        <v>0</v>
      </c>
      <c r="I394" s="82" t="s">
        <v>517</v>
      </c>
      <c r="J394" s="84">
        <v>46.1</v>
      </c>
    </row>
    <row r="395" spans="1:10" x14ac:dyDescent="0.2">
      <c r="A395" s="81"/>
      <c r="B395" s="82"/>
      <c r="C395" s="82"/>
      <c r="D395" s="82"/>
      <c r="E395" s="82" t="s">
        <v>518</v>
      </c>
      <c r="F395" s="83">
        <v>28</v>
      </c>
      <c r="G395" s="82"/>
      <c r="H395" s="136" t="s">
        <v>519</v>
      </c>
      <c r="I395" s="136"/>
      <c r="J395" s="84">
        <v>144.6</v>
      </c>
    </row>
    <row r="396" spans="1:10" ht="15" thickBot="1" x14ac:dyDescent="0.25">
      <c r="A396" s="85"/>
      <c r="B396" s="86"/>
      <c r="C396" s="86"/>
      <c r="D396" s="86"/>
      <c r="E396" s="86"/>
      <c r="F396" s="86"/>
      <c r="G396" s="86" t="s">
        <v>520</v>
      </c>
      <c r="H396" s="87">
        <v>285.7</v>
      </c>
      <c r="I396" s="86" t="s">
        <v>521</v>
      </c>
      <c r="J396" s="88">
        <v>41312.22</v>
      </c>
    </row>
    <row r="397" spans="1:10" ht="15" thickTop="1" x14ac:dyDescent="0.2">
      <c r="A397" s="89"/>
      <c r="B397" s="60"/>
      <c r="C397" s="60"/>
      <c r="D397" s="60"/>
      <c r="E397" s="60"/>
      <c r="F397" s="60"/>
      <c r="G397" s="60"/>
      <c r="H397" s="60"/>
      <c r="I397" s="60"/>
      <c r="J397" s="90"/>
    </row>
    <row r="398" spans="1:10" ht="15" x14ac:dyDescent="0.2">
      <c r="A398" s="73" t="s">
        <v>120</v>
      </c>
      <c r="B398" s="42" t="s">
        <v>10</v>
      </c>
      <c r="C398" s="41" t="s">
        <v>11</v>
      </c>
      <c r="D398" s="41" t="s">
        <v>12</v>
      </c>
      <c r="E398" s="137" t="s">
        <v>492</v>
      </c>
      <c r="F398" s="137"/>
      <c r="G398" s="43" t="s">
        <v>13</v>
      </c>
      <c r="H398" s="42" t="s">
        <v>14</v>
      </c>
      <c r="I398" s="42" t="s">
        <v>15</v>
      </c>
      <c r="J398" s="74" t="s">
        <v>17</v>
      </c>
    </row>
    <row r="399" spans="1:10" ht="25.5" x14ac:dyDescent="0.2">
      <c r="A399" s="75" t="s">
        <v>493</v>
      </c>
      <c r="B399" s="45" t="s">
        <v>66</v>
      </c>
      <c r="C399" s="44" t="s">
        <v>23</v>
      </c>
      <c r="D399" s="44" t="s">
        <v>67</v>
      </c>
      <c r="E399" s="133" t="s">
        <v>498</v>
      </c>
      <c r="F399" s="133"/>
      <c r="G399" s="46" t="s">
        <v>68</v>
      </c>
      <c r="H399" s="47">
        <v>1</v>
      </c>
      <c r="I399" s="48">
        <v>8.07</v>
      </c>
      <c r="J399" s="76">
        <v>8.07</v>
      </c>
    </row>
    <row r="400" spans="1:10" ht="25.5" x14ac:dyDescent="0.2">
      <c r="A400" s="77" t="s">
        <v>495</v>
      </c>
      <c r="B400" s="50" t="s">
        <v>642</v>
      </c>
      <c r="C400" s="49" t="s">
        <v>23</v>
      </c>
      <c r="D400" s="49" t="s">
        <v>643</v>
      </c>
      <c r="E400" s="134" t="s">
        <v>501</v>
      </c>
      <c r="F400" s="134"/>
      <c r="G400" s="51" t="s">
        <v>502</v>
      </c>
      <c r="H400" s="52">
        <v>3.2000000000000002E-3</v>
      </c>
      <c r="I400" s="53">
        <v>17.059999999999999</v>
      </c>
      <c r="J400" s="78">
        <v>0.05</v>
      </c>
    </row>
    <row r="401" spans="1:10" ht="25.5" x14ac:dyDescent="0.2">
      <c r="A401" s="77" t="s">
        <v>495</v>
      </c>
      <c r="B401" s="50" t="s">
        <v>644</v>
      </c>
      <c r="C401" s="49" t="s">
        <v>23</v>
      </c>
      <c r="D401" s="49" t="s">
        <v>645</v>
      </c>
      <c r="E401" s="134" t="s">
        <v>501</v>
      </c>
      <c r="F401" s="134"/>
      <c r="G401" s="51" t="s">
        <v>502</v>
      </c>
      <c r="H401" s="52">
        <v>2.24E-2</v>
      </c>
      <c r="I401" s="53">
        <v>21.8</v>
      </c>
      <c r="J401" s="78">
        <v>0.48</v>
      </c>
    </row>
    <row r="402" spans="1:10" x14ac:dyDescent="0.2">
      <c r="A402" s="79" t="s">
        <v>505</v>
      </c>
      <c r="B402" s="55" t="s">
        <v>646</v>
      </c>
      <c r="C402" s="54" t="s">
        <v>23</v>
      </c>
      <c r="D402" s="54" t="s">
        <v>647</v>
      </c>
      <c r="E402" s="135" t="s">
        <v>508</v>
      </c>
      <c r="F402" s="135"/>
      <c r="G402" s="56" t="s">
        <v>68</v>
      </c>
      <c r="H402" s="57">
        <v>1.1100000000000001</v>
      </c>
      <c r="I402" s="58">
        <v>6.8</v>
      </c>
      <c r="J402" s="80">
        <v>7.54</v>
      </c>
    </row>
    <row r="403" spans="1:10" x14ac:dyDescent="0.2">
      <c r="A403" s="81"/>
      <c r="B403" s="82"/>
      <c r="C403" s="82"/>
      <c r="D403" s="82"/>
      <c r="E403" s="82" t="s">
        <v>515</v>
      </c>
      <c r="F403" s="83">
        <v>0.41</v>
      </c>
      <c r="G403" s="82" t="s">
        <v>516</v>
      </c>
      <c r="H403" s="83">
        <v>0</v>
      </c>
      <c r="I403" s="82" t="s">
        <v>517</v>
      </c>
      <c r="J403" s="84">
        <v>0.41</v>
      </c>
    </row>
    <row r="404" spans="1:10" x14ac:dyDescent="0.2">
      <c r="A404" s="81"/>
      <c r="B404" s="82"/>
      <c r="C404" s="82"/>
      <c r="D404" s="82"/>
      <c r="E404" s="82" t="s">
        <v>518</v>
      </c>
      <c r="F404" s="83">
        <v>1.93</v>
      </c>
      <c r="G404" s="82"/>
      <c r="H404" s="136" t="s">
        <v>519</v>
      </c>
      <c r="I404" s="136"/>
      <c r="J404" s="84">
        <v>10</v>
      </c>
    </row>
    <row r="405" spans="1:10" ht="15" thickBot="1" x14ac:dyDescent="0.25">
      <c r="A405" s="85"/>
      <c r="B405" s="86"/>
      <c r="C405" s="86"/>
      <c r="D405" s="86"/>
      <c r="E405" s="86"/>
      <c r="F405" s="86"/>
      <c r="G405" s="86" t="s">
        <v>520</v>
      </c>
      <c r="H405" s="87">
        <v>5981</v>
      </c>
      <c r="I405" s="86" t="s">
        <v>521</v>
      </c>
      <c r="J405" s="88">
        <v>59810</v>
      </c>
    </row>
    <row r="406" spans="1:10" ht="15" thickTop="1" x14ac:dyDescent="0.2">
      <c r="A406" s="89"/>
      <c r="B406" s="60"/>
      <c r="C406" s="60"/>
      <c r="D406" s="60"/>
      <c r="E406" s="60"/>
      <c r="F406" s="60"/>
      <c r="G406" s="60"/>
      <c r="H406" s="60"/>
      <c r="I406" s="60"/>
      <c r="J406" s="90"/>
    </row>
    <row r="407" spans="1:10" ht="15" x14ac:dyDescent="0.2">
      <c r="A407" s="73" t="s">
        <v>121</v>
      </c>
      <c r="B407" s="42" t="s">
        <v>10</v>
      </c>
      <c r="C407" s="41" t="s">
        <v>11</v>
      </c>
      <c r="D407" s="41" t="s">
        <v>12</v>
      </c>
      <c r="E407" s="137" t="s">
        <v>492</v>
      </c>
      <c r="F407" s="137"/>
      <c r="G407" s="43" t="s">
        <v>13</v>
      </c>
      <c r="H407" s="42" t="s">
        <v>14</v>
      </c>
      <c r="I407" s="42" t="s">
        <v>15</v>
      </c>
      <c r="J407" s="74" t="s">
        <v>17</v>
      </c>
    </row>
    <row r="408" spans="1:10" ht="25.5" x14ac:dyDescent="0.2">
      <c r="A408" s="75" t="s">
        <v>493</v>
      </c>
      <c r="B408" s="45" t="s">
        <v>70</v>
      </c>
      <c r="C408" s="44" t="s">
        <v>23</v>
      </c>
      <c r="D408" s="44" t="s">
        <v>71</v>
      </c>
      <c r="E408" s="133" t="s">
        <v>498</v>
      </c>
      <c r="F408" s="133"/>
      <c r="G408" s="46" t="s">
        <v>68</v>
      </c>
      <c r="H408" s="47">
        <v>1</v>
      </c>
      <c r="I408" s="48">
        <v>8.32</v>
      </c>
      <c r="J408" s="76">
        <v>8.32</v>
      </c>
    </row>
    <row r="409" spans="1:10" ht="25.5" x14ac:dyDescent="0.2">
      <c r="A409" s="77" t="s">
        <v>495</v>
      </c>
      <c r="B409" s="50" t="s">
        <v>642</v>
      </c>
      <c r="C409" s="49" t="s">
        <v>23</v>
      </c>
      <c r="D409" s="49" t="s">
        <v>643</v>
      </c>
      <c r="E409" s="134" t="s">
        <v>501</v>
      </c>
      <c r="F409" s="134"/>
      <c r="G409" s="51" t="s">
        <v>502</v>
      </c>
      <c r="H409" s="52">
        <v>1.0800000000000001E-2</v>
      </c>
      <c r="I409" s="53">
        <v>17.059999999999999</v>
      </c>
      <c r="J409" s="78">
        <v>0.18</v>
      </c>
    </row>
    <row r="410" spans="1:10" ht="25.5" x14ac:dyDescent="0.2">
      <c r="A410" s="77" t="s">
        <v>495</v>
      </c>
      <c r="B410" s="50" t="s">
        <v>644</v>
      </c>
      <c r="C410" s="49" t="s">
        <v>23</v>
      </c>
      <c r="D410" s="49" t="s">
        <v>645</v>
      </c>
      <c r="E410" s="134" t="s">
        <v>501</v>
      </c>
      <c r="F410" s="134"/>
      <c r="G410" s="51" t="s">
        <v>502</v>
      </c>
      <c r="H410" s="52">
        <v>7.6899999999999996E-2</v>
      </c>
      <c r="I410" s="53">
        <v>21.8</v>
      </c>
      <c r="J410" s="78">
        <v>1.67</v>
      </c>
    </row>
    <row r="411" spans="1:10" x14ac:dyDescent="0.2">
      <c r="A411" s="79" t="s">
        <v>505</v>
      </c>
      <c r="B411" s="55" t="s">
        <v>648</v>
      </c>
      <c r="C411" s="54" t="s">
        <v>23</v>
      </c>
      <c r="D411" s="54" t="s">
        <v>649</v>
      </c>
      <c r="E411" s="135" t="s">
        <v>508</v>
      </c>
      <c r="F411" s="135"/>
      <c r="G411" s="56" t="s">
        <v>68</v>
      </c>
      <c r="H411" s="57">
        <v>1.07</v>
      </c>
      <c r="I411" s="58">
        <v>6.05</v>
      </c>
      <c r="J411" s="80">
        <v>6.47</v>
      </c>
    </row>
    <row r="412" spans="1:10" x14ac:dyDescent="0.2">
      <c r="A412" s="81"/>
      <c r="B412" s="82"/>
      <c r="C412" s="82"/>
      <c r="D412" s="82"/>
      <c r="E412" s="82" t="s">
        <v>515</v>
      </c>
      <c r="F412" s="83">
        <v>1.44</v>
      </c>
      <c r="G412" s="82" t="s">
        <v>516</v>
      </c>
      <c r="H412" s="83">
        <v>0</v>
      </c>
      <c r="I412" s="82" t="s">
        <v>517</v>
      </c>
      <c r="J412" s="84">
        <v>1.44</v>
      </c>
    </row>
    <row r="413" spans="1:10" x14ac:dyDescent="0.2">
      <c r="A413" s="81"/>
      <c r="B413" s="82"/>
      <c r="C413" s="82"/>
      <c r="D413" s="82"/>
      <c r="E413" s="82" t="s">
        <v>518</v>
      </c>
      <c r="F413" s="83">
        <v>1.99</v>
      </c>
      <c r="G413" s="82"/>
      <c r="H413" s="136" t="s">
        <v>519</v>
      </c>
      <c r="I413" s="136"/>
      <c r="J413" s="84">
        <v>10.31</v>
      </c>
    </row>
    <row r="414" spans="1:10" ht="15" thickBot="1" x14ac:dyDescent="0.25">
      <c r="A414" s="85"/>
      <c r="B414" s="86"/>
      <c r="C414" s="86"/>
      <c r="D414" s="86"/>
      <c r="E414" s="86"/>
      <c r="F414" s="86"/>
      <c r="G414" s="86" t="s">
        <v>520</v>
      </c>
      <c r="H414" s="87">
        <v>690</v>
      </c>
      <c r="I414" s="86" t="s">
        <v>521</v>
      </c>
      <c r="J414" s="88">
        <v>7113.9</v>
      </c>
    </row>
    <row r="415" spans="1:10" ht="15" thickTop="1" x14ac:dyDescent="0.2">
      <c r="A415" s="89"/>
      <c r="B415" s="60"/>
      <c r="C415" s="60"/>
      <c r="D415" s="60"/>
      <c r="E415" s="60"/>
      <c r="F415" s="60"/>
      <c r="G415" s="60"/>
      <c r="H415" s="60"/>
      <c r="I415" s="60"/>
      <c r="J415" s="90"/>
    </row>
    <row r="416" spans="1:10" ht="15" x14ac:dyDescent="0.2">
      <c r="A416" s="73" t="s">
        <v>122</v>
      </c>
      <c r="B416" s="42" t="s">
        <v>10</v>
      </c>
      <c r="C416" s="41" t="s">
        <v>11</v>
      </c>
      <c r="D416" s="41" t="s">
        <v>12</v>
      </c>
      <c r="E416" s="137" t="s">
        <v>492</v>
      </c>
      <c r="F416" s="137"/>
      <c r="G416" s="43" t="s">
        <v>13</v>
      </c>
      <c r="H416" s="42" t="s">
        <v>14</v>
      </c>
      <c r="I416" s="42" t="s">
        <v>15</v>
      </c>
      <c r="J416" s="74" t="s">
        <v>17</v>
      </c>
    </row>
    <row r="417" spans="1:10" ht="25.5" x14ac:dyDescent="0.2">
      <c r="A417" s="75" t="s">
        <v>493</v>
      </c>
      <c r="B417" s="45" t="s">
        <v>123</v>
      </c>
      <c r="C417" s="44" t="s">
        <v>23</v>
      </c>
      <c r="D417" s="44" t="s">
        <v>124</v>
      </c>
      <c r="E417" s="133" t="s">
        <v>681</v>
      </c>
      <c r="F417" s="133"/>
      <c r="G417" s="46" t="s">
        <v>44</v>
      </c>
      <c r="H417" s="47">
        <v>1</v>
      </c>
      <c r="I417" s="48">
        <v>457.99</v>
      </c>
      <c r="J417" s="76">
        <v>457.99</v>
      </c>
    </row>
    <row r="418" spans="1:10" ht="25.5" x14ac:dyDescent="0.2">
      <c r="A418" s="77" t="s">
        <v>495</v>
      </c>
      <c r="B418" s="50" t="s">
        <v>650</v>
      </c>
      <c r="C418" s="49" t="s">
        <v>23</v>
      </c>
      <c r="D418" s="49" t="s">
        <v>651</v>
      </c>
      <c r="E418" s="134" t="s">
        <v>615</v>
      </c>
      <c r="F418" s="134"/>
      <c r="G418" s="51" t="s">
        <v>616</v>
      </c>
      <c r="H418" s="52">
        <v>0.122</v>
      </c>
      <c r="I418" s="53">
        <v>0.95</v>
      </c>
      <c r="J418" s="78">
        <v>0.11</v>
      </c>
    </row>
    <row r="419" spans="1:10" ht="25.5" x14ac:dyDescent="0.2">
      <c r="A419" s="77" t="s">
        <v>495</v>
      </c>
      <c r="B419" s="50" t="s">
        <v>652</v>
      </c>
      <c r="C419" s="49" t="s">
        <v>23</v>
      </c>
      <c r="D419" s="49" t="s">
        <v>653</v>
      </c>
      <c r="E419" s="134" t="s">
        <v>615</v>
      </c>
      <c r="F419" s="134"/>
      <c r="G419" s="51" t="s">
        <v>619</v>
      </c>
      <c r="H419" s="52">
        <v>0.14910000000000001</v>
      </c>
      <c r="I419" s="53">
        <v>0.32</v>
      </c>
      <c r="J419" s="78">
        <v>0.04</v>
      </c>
    </row>
    <row r="420" spans="1:10" ht="25.5" x14ac:dyDescent="0.2">
      <c r="A420" s="77" t="s">
        <v>495</v>
      </c>
      <c r="B420" s="50" t="s">
        <v>634</v>
      </c>
      <c r="C420" s="49" t="s">
        <v>23</v>
      </c>
      <c r="D420" s="49" t="s">
        <v>635</v>
      </c>
      <c r="E420" s="134" t="s">
        <v>501</v>
      </c>
      <c r="F420" s="134"/>
      <c r="G420" s="51" t="s">
        <v>502</v>
      </c>
      <c r="H420" s="52">
        <v>1.0844</v>
      </c>
      <c r="I420" s="53">
        <v>21.94</v>
      </c>
      <c r="J420" s="78">
        <v>23.79</v>
      </c>
    </row>
    <row r="421" spans="1:10" ht="38.25" x14ac:dyDescent="0.2">
      <c r="A421" s="79" t="s">
        <v>505</v>
      </c>
      <c r="B421" s="55" t="s">
        <v>654</v>
      </c>
      <c r="C421" s="54" t="s">
        <v>23</v>
      </c>
      <c r="D421" s="54" t="s">
        <v>655</v>
      </c>
      <c r="E421" s="135" t="s">
        <v>508</v>
      </c>
      <c r="F421" s="135"/>
      <c r="G421" s="56" t="s">
        <v>44</v>
      </c>
      <c r="H421" s="57">
        <v>1.103</v>
      </c>
      <c r="I421" s="58">
        <v>393.52</v>
      </c>
      <c r="J421" s="80">
        <v>434.05</v>
      </c>
    </row>
    <row r="422" spans="1:10" x14ac:dyDescent="0.2">
      <c r="A422" s="81"/>
      <c r="B422" s="82"/>
      <c r="C422" s="82"/>
      <c r="D422" s="82"/>
      <c r="E422" s="82" t="s">
        <v>515</v>
      </c>
      <c r="F422" s="83">
        <v>18.690000000000001</v>
      </c>
      <c r="G422" s="82" t="s">
        <v>516</v>
      </c>
      <c r="H422" s="83">
        <v>0</v>
      </c>
      <c r="I422" s="82" t="s">
        <v>517</v>
      </c>
      <c r="J422" s="84">
        <v>18.690000000000001</v>
      </c>
    </row>
    <row r="423" spans="1:10" x14ac:dyDescent="0.2">
      <c r="A423" s="81"/>
      <c r="B423" s="82"/>
      <c r="C423" s="82"/>
      <c r="D423" s="82"/>
      <c r="E423" s="82" t="s">
        <v>518</v>
      </c>
      <c r="F423" s="83">
        <v>110</v>
      </c>
      <c r="G423" s="82"/>
      <c r="H423" s="136" t="s">
        <v>519</v>
      </c>
      <c r="I423" s="136"/>
      <c r="J423" s="84">
        <v>567.99</v>
      </c>
    </row>
    <row r="424" spans="1:10" ht="15" thickBot="1" x14ac:dyDescent="0.25">
      <c r="A424" s="85"/>
      <c r="B424" s="86"/>
      <c r="C424" s="86"/>
      <c r="D424" s="86"/>
      <c r="E424" s="86"/>
      <c r="F424" s="86"/>
      <c r="G424" s="86" t="s">
        <v>520</v>
      </c>
      <c r="H424" s="87">
        <v>55.44</v>
      </c>
      <c r="I424" s="86" t="s">
        <v>521</v>
      </c>
      <c r="J424" s="88">
        <v>31489.360000000001</v>
      </c>
    </row>
    <row r="425" spans="1:10" ht="15" thickTop="1" x14ac:dyDescent="0.2">
      <c r="A425" s="89"/>
      <c r="B425" s="60"/>
      <c r="C425" s="60"/>
      <c r="D425" s="60"/>
      <c r="E425" s="60"/>
      <c r="F425" s="60"/>
      <c r="G425" s="60"/>
      <c r="H425" s="60"/>
      <c r="I425" s="60"/>
      <c r="J425" s="90"/>
    </row>
    <row r="426" spans="1:10" x14ac:dyDescent="0.2">
      <c r="A426" s="91" t="s">
        <v>125</v>
      </c>
      <c r="B426" s="39"/>
      <c r="C426" s="39"/>
      <c r="D426" s="39" t="s">
        <v>126</v>
      </c>
      <c r="E426" s="39"/>
      <c r="F426" s="138"/>
      <c r="G426" s="138"/>
      <c r="H426" s="40"/>
      <c r="I426" s="39"/>
      <c r="J426" s="92">
        <v>2073.4299999999998</v>
      </c>
    </row>
    <row r="427" spans="1:10" ht="15" x14ac:dyDescent="0.2">
      <c r="A427" s="73" t="s">
        <v>127</v>
      </c>
      <c r="B427" s="42" t="s">
        <v>10</v>
      </c>
      <c r="C427" s="41" t="s">
        <v>11</v>
      </c>
      <c r="D427" s="41" t="s">
        <v>12</v>
      </c>
      <c r="E427" s="137" t="s">
        <v>492</v>
      </c>
      <c r="F427" s="137"/>
      <c r="G427" s="43" t="s">
        <v>13</v>
      </c>
      <c r="H427" s="42" t="s">
        <v>14</v>
      </c>
      <c r="I427" s="42" t="s">
        <v>15</v>
      </c>
      <c r="J427" s="74" t="s">
        <v>17</v>
      </c>
    </row>
    <row r="428" spans="1:10" ht="38.25" x14ac:dyDescent="0.2">
      <c r="A428" s="75" t="s">
        <v>493</v>
      </c>
      <c r="B428" s="45" t="s">
        <v>128</v>
      </c>
      <c r="C428" s="44" t="s">
        <v>23</v>
      </c>
      <c r="D428" s="44" t="s">
        <v>129</v>
      </c>
      <c r="E428" s="133" t="s">
        <v>498</v>
      </c>
      <c r="F428" s="133"/>
      <c r="G428" s="46" t="s">
        <v>130</v>
      </c>
      <c r="H428" s="47">
        <v>1</v>
      </c>
      <c r="I428" s="48">
        <v>22.75</v>
      </c>
      <c r="J428" s="76">
        <v>22.75</v>
      </c>
    </row>
    <row r="429" spans="1:10" ht="38.25" x14ac:dyDescent="0.2">
      <c r="A429" s="77" t="s">
        <v>495</v>
      </c>
      <c r="B429" s="50" t="s">
        <v>682</v>
      </c>
      <c r="C429" s="49" t="s">
        <v>23</v>
      </c>
      <c r="D429" s="49" t="s">
        <v>683</v>
      </c>
      <c r="E429" s="134" t="s">
        <v>498</v>
      </c>
      <c r="F429" s="134"/>
      <c r="G429" s="51" t="s">
        <v>68</v>
      </c>
      <c r="H429" s="52">
        <v>0.72</v>
      </c>
      <c r="I429" s="53">
        <v>13.18</v>
      </c>
      <c r="J429" s="78">
        <v>9.48</v>
      </c>
    </row>
    <row r="430" spans="1:10" ht="25.5" x14ac:dyDescent="0.2">
      <c r="A430" s="77" t="s">
        <v>495</v>
      </c>
      <c r="B430" s="50" t="s">
        <v>636</v>
      </c>
      <c r="C430" s="49" t="s">
        <v>23</v>
      </c>
      <c r="D430" s="49" t="s">
        <v>637</v>
      </c>
      <c r="E430" s="134" t="s">
        <v>501</v>
      </c>
      <c r="F430" s="134"/>
      <c r="G430" s="51" t="s">
        <v>502</v>
      </c>
      <c r="H430" s="52">
        <v>0.123</v>
      </c>
      <c r="I430" s="53">
        <v>17.47</v>
      </c>
      <c r="J430" s="78">
        <v>2.14</v>
      </c>
    </row>
    <row r="431" spans="1:10" ht="25.5" x14ac:dyDescent="0.2">
      <c r="A431" s="77" t="s">
        <v>495</v>
      </c>
      <c r="B431" s="50" t="s">
        <v>499</v>
      </c>
      <c r="C431" s="49" t="s">
        <v>23</v>
      </c>
      <c r="D431" s="49" t="s">
        <v>500</v>
      </c>
      <c r="E431" s="134" t="s">
        <v>501</v>
      </c>
      <c r="F431" s="134"/>
      <c r="G431" s="51" t="s">
        <v>502</v>
      </c>
      <c r="H431" s="52">
        <v>7.4999999999999997E-2</v>
      </c>
      <c r="I431" s="53">
        <v>21.71</v>
      </c>
      <c r="J431" s="78">
        <v>1.62</v>
      </c>
    </row>
    <row r="432" spans="1:10" ht="25.5" x14ac:dyDescent="0.2">
      <c r="A432" s="77" t="s">
        <v>495</v>
      </c>
      <c r="B432" s="50" t="s">
        <v>634</v>
      </c>
      <c r="C432" s="49" t="s">
        <v>23</v>
      </c>
      <c r="D432" s="49" t="s">
        <v>635</v>
      </c>
      <c r="E432" s="134" t="s">
        <v>501</v>
      </c>
      <c r="F432" s="134"/>
      <c r="G432" s="51" t="s">
        <v>502</v>
      </c>
      <c r="H432" s="52">
        <v>0.02</v>
      </c>
      <c r="I432" s="53">
        <v>21.94</v>
      </c>
      <c r="J432" s="78">
        <v>0.43</v>
      </c>
    </row>
    <row r="433" spans="1:10" ht="25.5" x14ac:dyDescent="0.2">
      <c r="A433" s="77" t="s">
        <v>495</v>
      </c>
      <c r="B433" s="50" t="s">
        <v>503</v>
      </c>
      <c r="C433" s="49" t="s">
        <v>23</v>
      </c>
      <c r="D433" s="49" t="s">
        <v>504</v>
      </c>
      <c r="E433" s="134" t="s">
        <v>501</v>
      </c>
      <c r="F433" s="134"/>
      <c r="G433" s="51" t="s">
        <v>502</v>
      </c>
      <c r="H433" s="52">
        <v>0.06</v>
      </c>
      <c r="I433" s="53">
        <v>17.100000000000001</v>
      </c>
      <c r="J433" s="78">
        <v>1.02</v>
      </c>
    </row>
    <row r="434" spans="1:10" ht="25.5" x14ac:dyDescent="0.2">
      <c r="A434" s="77" t="s">
        <v>495</v>
      </c>
      <c r="B434" s="50" t="s">
        <v>684</v>
      </c>
      <c r="C434" s="49" t="s">
        <v>23</v>
      </c>
      <c r="D434" s="49" t="s">
        <v>685</v>
      </c>
      <c r="E434" s="134" t="s">
        <v>498</v>
      </c>
      <c r="F434" s="134"/>
      <c r="G434" s="51" t="s">
        <v>44</v>
      </c>
      <c r="H434" s="52">
        <v>0.01</v>
      </c>
      <c r="I434" s="53">
        <v>434.27</v>
      </c>
      <c r="J434" s="78">
        <v>4.34</v>
      </c>
    </row>
    <row r="435" spans="1:10" x14ac:dyDescent="0.2">
      <c r="A435" s="79" t="s">
        <v>505</v>
      </c>
      <c r="B435" s="55" t="s">
        <v>686</v>
      </c>
      <c r="C435" s="54" t="s">
        <v>23</v>
      </c>
      <c r="D435" s="54" t="s">
        <v>687</v>
      </c>
      <c r="E435" s="135" t="s">
        <v>508</v>
      </c>
      <c r="F435" s="135"/>
      <c r="G435" s="56" t="s">
        <v>68</v>
      </c>
      <c r="H435" s="57">
        <v>0.01</v>
      </c>
      <c r="I435" s="58">
        <v>15.05</v>
      </c>
      <c r="J435" s="80">
        <v>0.15</v>
      </c>
    </row>
    <row r="436" spans="1:10" ht="25.5" x14ac:dyDescent="0.2">
      <c r="A436" s="79" t="s">
        <v>505</v>
      </c>
      <c r="B436" s="55" t="s">
        <v>640</v>
      </c>
      <c r="C436" s="54" t="s">
        <v>23</v>
      </c>
      <c r="D436" s="54" t="s">
        <v>641</v>
      </c>
      <c r="E436" s="135" t="s">
        <v>508</v>
      </c>
      <c r="F436" s="135"/>
      <c r="G436" s="56" t="s">
        <v>130</v>
      </c>
      <c r="H436" s="57">
        <v>0.22189999999999999</v>
      </c>
      <c r="I436" s="58">
        <v>16.12</v>
      </c>
      <c r="J436" s="80">
        <v>3.57</v>
      </c>
    </row>
    <row r="437" spans="1:10" x14ac:dyDescent="0.2">
      <c r="A437" s="81"/>
      <c r="B437" s="82"/>
      <c r="C437" s="82"/>
      <c r="D437" s="82"/>
      <c r="E437" s="82" t="s">
        <v>515</v>
      </c>
      <c r="F437" s="83">
        <v>8.0299999999999994</v>
      </c>
      <c r="G437" s="82" t="s">
        <v>516</v>
      </c>
      <c r="H437" s="83">
        <v>0</v>
      </c>
      <c r="I437" s="82" t="s">
        <v>517</v>
      </c>
      <c r="J437" s="84">
        <v>8.0299999999999994</v>
      </c>
    </row>
    <row r="438" spans="1:10" x14ac:dyDescent="0.2">
      <c r="A438" s="81"/>
      <c r="B438" s="82"/>
      <c r="C438" s="82"/>
      <c r="D438" s="82"/>
      <c r="E438" s="82" t="s">
        <v>518</v>
      </c>
      <c r="F438" s="83">
        <v>5.46</v>
      </c>
      <c r="G438" s="82"/>
      <c r="H438" s="136" t="s">
        <v>519</v>
      </c>
      <c r="I438" s="136"/>
      <c r="J438" s="84">
        <v>28.21</v>
      </c>
    </row>
    <row r="439" spans="1:10" ht="15" thickBot="1" x14ac:dyDescent="0.25">
      <c r="A439" s="85"/>
      <c r="B439" s="86"/>
      <c r="C439" s="86"/>
      <c r="D439" s="86"/>
      <c r="E439" s="86"/>
      <c r="F439" s="86"/>
      <c r="G439" s="86" t="s">
        <v>520</v>
      </c>
      <c r="H439" s="87">
        <v>73.5</v>
      </c>
      <c r="I439" s="86" t="s">
        <v>521</v>
      </c>
      <c r="J439" s="88">
        <v>2073.4299999999998</v>
      </c>
    </row>
    <row r="440" spans="1:10" ht="15" thickTop="1" x14ac:dyDescent="0.2">
      <c r="A440" s="89"/>
      <c r="B440" s="60"/>
      <c r="C440" s="60"/>
      <c r="D440" s="60"/>
      <c r="E440" s="60"/>
      <c r="F440" s="60"/>
      <c r="G440" s="60"/>
      <c r="H440" s="60"/>
      <c r="I440" s="60"/>
      <c r="J440" s="90"/>
    </row>
    <row r="441" spans="1:10" x14ac:dyDescent="0.2">
      <c r="A441" s="91" t="s">
        <v>131</v>
      </c>
      <c r="B441" s="39"/>
      <c r="C441" s="39"/>
      <c r="D441" s="39" t="s">
        <v>132</v>
      </c>
      <c r="E441" s="39"/>
      <c r="F441" s="138"/>
      <c r="G441" s="138"/>
      <c r="H441" s="40"/>
      <c r="I441" s="39"/>
      <c r="J441" s="92">
        <v>137631.66</v>
      </c>
    </row>
    <row r="442" spans="1:10" x14ac:dyDescent="0.2">
      <c r="A442" s="91" t="s">
        <v>133</v>
      </c>
      <c r="B442" s="39"/>
      <c r="C442" s="39"/>
      <c r="D442" s="39" t="s">
        <v>134</v>
      </c>
      <c r="E442" s="39"/>
      <c r="F442" s="138"/>
      <c r="G442" s="138"/>
      <c r="H442" s="40"/>
      <c r="I442" s="39"/>
      <c r="J442" s="92">
        <v>28115.22</v>
      </c>
    </row>
    <row r="443" spans="1:10" ht="15" x14ac:dyDescent="0.2">
      <c r="A443" s="73" t="s">
        <v>135</v>
      </c>
      <c r="B443" s="42" t="s">
        <v>10</v>
      </c>
      <c r="C443" s="41" t="s">
        <v>11</v>
      </c>
      <c r="D443" s="41" t="s">
        <v>12</v>
      </c>
      <c r="E443" s="137" t="s">
        <v>492</v>
      </c>
      <c r="F443" s="137"/>
      <c r="G443" s="43" t="s">
        <v>13</v>
      </c>
      <c r="H443" s="42" t="s">
        <v>14</v>
      </c>
      <c r="I443" s="42" t="s">
        <v>15</v>
      </c>
      <c r="J443" s="74" t="s">
        <v>17</v>
      </c>
    </row>
    <row r="444" spans="1:10" ht="38.25" x14ac:dyDescent="0.2">
      <c r="A444" s="75" t="s">
        <v>493</v>
      </c>
      <c r="B444" s="45" t="s">
        <v>136</v>
      </c>
      <c r="C444" s="44" t="s">
        <v>23</v>
      </c>
      <c r="D444" s="44" t="s">
        <v>137</v>
      </c>
      <c r="E444" s="133" t="s">
        <v>688</v>
      </c>
      <c r="F444" s="133"/>
      <c r="G444" s="46" t="s">
        <v>25</v>
      </c>
      <c r="H444" s="47">
        <v>1</v>
      </c>
      <c r="I444" s="48">
        <v>154.22</v>
      </c>
      <c r="J444" s="76">
        <v>154.22</v>
      </c>
    </row>
    <row r="445" spans="1:10" ht="25.5" x14ac:dyDescent="0.2">
      <c r="A445" s="77" t="s">
        <v>495</v>
      </c>
      <c r="B445" s="50" t="s">
        <v>689</v>
      </c>
      <c r="C445" s="49" t="s">
        <v>23</v>
      </c>
      <c r="D445" s="49" t="s">
        <v>690</v>
      </c>
      <c r="E445" s="134" t="s">
        <v>501</v>
      </c>
      <c r="F445" s="134"/>
      <c r="G445" s="51" t="s">
        <v>44</v>
      </c>
      <c r="H445" s="52">
        <v>0.01</v>
      </c>
      <c r="I445" s="53">
        <v>448.59</v>
      </c>
      <c r="J445" s="78">
        <v>4.4800000000000004</v>
      </c>
    </row>
    <row r="446" spans="1:10" ht="25.5" x14ac:dyDescent="0.2">
      <c r="A446" s="77" t="s">
        <v>495</v>
      </c>
      <c r="B446" s="50" t="s">
        <v>634</v>
      </c>
      <c r="C446" s="49" t="s">
        <v>23</v>
      </c>
      <c r="D446" s="49" t="s">
        <v>635</v>
      </c>
      <c r="E446" s="134" t="s">
        <v>501</v>
      </c>
      <c r="F446" s="134"/>
      <c r="G446" s="51" t="s">
        <v>502</v>
      </c>
      <c r="H446" s="52">
        <v>2.0550000000000002</v>
      </c>
      <c r="I446" s="53">
        <v>21.94</v>
      </c>
      <c r="J446" s="78">
        <v>45.08</v>
      </c>
    </row>
    <row r="447" spans="1:10" ht="25.5" x14ac:dyDescent="0.2">
      <c r="A447" s="77" t="s">
        <v>495</v>
      </c>
      <c r="B447" s="50" t="s">
        <v>503</v>
      </c>
      <c r="C447" s="49" t="s">
        <v>23</v>
      </c>
      <c r="D447" s="49" t="s">
        <v>504</v>
      </c>
      <c r="E447" s="134" t="s">
        <v>501</v>
      </c>
      <c r="F447" s="134"/>
      <c r="G447" s="51" t="s">
        <v>502</v>
      </c>
      <c r="H447" s="52">
        <v>1.028</v>
      </c>
      <c r="I447" s="53">
        <v>17.100000000000001</v>
      </c>
      <c r="J447" s="78">
        <v>17.57</v>
      </c>
    </row>
    <row r="448" spans="1:10" ht="25.5" x14ac:dyDescent="0.2">
      <c r="A448" s="79" t="s">
        <v>505</v>
      </c>
      <c r="B448" s="55" t="s">
        <v>691</v>
      </c>
      <c r="C448" s="54" t="s">
        <v>23</v>
      </c>
      <c r="D448" s="54" t="s">
        <v>692</v>
      </c>
      <c r="E448" s="135" t="s">
        <v>508</v>
      </c>
      <c r="F448" s="135"/>
      <c r="G448" s="56" t="s">
        <v>35</v>
      </c>
      <c r="H448" s="57">
        <v>3.95</v>
      </c>
      <c r="I448" s="58">
        <v>22.05</v>
      </c>
      <c r="J448" s="80">
        <v>87.09</v>
      </c>
    </row>
    <row r="449" spans="1:10" x14ac:dyDescent="0.2">
      <c r="A449" s="81"/>
      <c r="B449" s="82"/>
      <c r="C449" s="82"/>
      <c r="D449" s="82"/>
      <c r="E449" s="82" t="s">
        <v>515</v>
      </c>
      <c r="F449" s="83">
        <v>48.66</v>
      </c>
      <c r="G449" s="82" t="s">
        <v>516</v>
      </c>
      <c r="H449" s="83">
        <v>0</v>
      </c>
      <c r="I449" s="82" t="s">
        <v>517</v>
      </c>
      <c r="J449" s="84">
        <v>48.66</v>
      </c>
    </row>
    <row r="450" spans="1:10" x14ac:dyDescent="0.2">
      <c r="A450" s="81"/>
      <c r="B450" s="82"/>
      <c r="C450" s="82"/>
      <c r="D450" s="82"/>
      <c r="E450" s="82" t="s">
        <v>518</v>
      </c>
      <c r="F450" s="83">
        <v>37.04</v>
      </c>
      <c r="G450" s="82"/>
      <c r="H450" s="136" t="s">
        <v>519</v>
      </c>
      <c r="I450" s="136"/>
      <c r="J450" s="84">
        <v>191.26</v>
      </c>
    </row>
    <row r="451" spans="1:10" ht="15" thickBot="1" x14ac:dyDescent="0.25">
      <c r="A451" s="85"/>
      <c r="B451" s="86"/>
      <c r="C451" s="86"/>
      <c r="D451" s="86"/>
      <c r="E451" s="86"/>
      <c r="F451" s="86"/>
      <c r="G451" s="86" t="s">
        <v>520</v>
      </c>
      <c r="H451" s="87">
        <v>147</v>
      </c>
      <c r="I451" s="86" t="s">
        <v>521</v>
      </c>
      <c r="J451" s="88">
        <v>28115.22</v>
      </c>
    </row>
    <row r="452" spans="1:10" ht="15" thickTop="1" x14ac:dyDescent="0.2">
      <c r="A452" s="89"/>
      <c r="B452" s="60"/>
      <c r="C452" s="60"/>
      <c r="D452" s="60"/>
      <c r="E452" s="60"/>
      <c r="F452" s="60"/>
      <c r="G452" s="60"/>
      <c r="H452" s="60"/>
      <c r="I452" s="60"/>
      <c r="J452" s="90"/>
    </row>
    <row r="453" spans="1:10" x14ac:dyDescent="0.2">
      <c r="A453" s="91" t="s">
        <v>138</v>
      </c>
      <c r="B453" s="39"/>
      <c r="C453" s="39"/>
      <c r="D453" s="39" t="s">
        <v>139</v>
      </c>
      <c r="E453" s="39"/>
      <c r="F453" s="138"/>
      <c r="G453" s="138"/>
      <c r="H453" s="40"/>
      <c r="I453" s="39"/>
      <c r="J453" s="92">
        <v>101650.04</v>
      </c>
    </row>
    <row r="454" spans="1:10" ht="15" x14ac:dyDescent="0.2">
      <c r="A454" s="73" t="s">
        <v>140</v>
      </c>
      <c r="B454" s="42" t="s">
        <v>10</v>
      </c>
      <c r="C454" s="41" t="s">
        <v>11</v>
      </c>
      <c r="D454" s="41" t="s">
        <v>12</v>
      </c>
      <c r="E454" s="137" t="s">
        <v>492</v>
      </c>
      <c r="F454" s="137"/>
      <c r="G454" s="43" t="s">
        <v>13</v>
      </c>
      <c r="H454" s="42" t="s">
        <v>14</v>
      </c>
      <c r="I454" s="42" t="s">
        <v>15</v>
      </c>
      <c r="J454" s="74" t="s">
        <v>17</v>
      </c>
    </row>
    <row r="455" spans="1:10" ht="51" x14ac:dyDescent="0.2">
      <c r="A455" s="75" t="s">
        <v>493</v>
      </c>
      <c r="B455" s="45" t="s">
        <v>141</v>
      </c>
      <c r="C455" s="44" t="s">
        <v>23</v>
      </c>
      <c r="D455" s="44" t="s">
        <v>142</v>
      </c>
      <c r="E455" s="133" t="s">
        <v>688</v>
      </c>
      <c r="F455" s="133"/>
      <c r="G455" s="46" t="s">
        <v>25</v>
      </c>
      <c r="H455" s="47">
        <v>1</v>
      </c>
      <c r="I455" s="48">
        <v>69.97</v>
      </c>
      <c r="J455" s="76">
        <v>69.97</v>
      </c>
    </row>
    <row r="456" spans="1:10" ht="51" x14ac:dyDescent="0.2">
      <c r="A456" s="77" t="s">
        <v>495</v>
      </c>
      <c r="B456" s="50" t="s">
        <v>693</v>
      </c>
      <c r="C456" s="49" t="s">
        <v>23</v>
      </c>
      <c r="D456" s="49" t="s">
        <v>694</v>
      </c>
      <c r="E456" s="134" t="s">
        <v>501</v>
      </c>
      <c r="F456" s="134"/>
      <c r="G456" s="51" t="s">
        <v>44</v>
      </c>
      <c r="H456" s="52">
        <v>9.7999999999999997E-3</v>
      </c>
      <c r="I456" s="53">
        <v>536.29999999999995</v>
      </c>
      <c r="J456" s="78">
        <v>5.25</v>
      </c>
    </row>
    <row r="457" spans="1:10" ht="25.5" x14ac:dyDescent="0.2">
      <c r="A457" s="77" t="s">
        <v>495</v>
      </c>
      <c r="B457" s="50" t="s">
        <v>634</v>
      </c>
      <c r="C457" s="49" t="s">
        <v>23</v>
      </c>
      <c r="D457" s="49" t="s">
        <v>635</v>
      </c>
      <c r="E457" s="134" t="s">
        <v>501</v>
      </c>
      <c r="F457" s="134"/>
      <c r="G457" s="51" t="s">
        <v>502</v>
      </c>
      <c r="H457" s="52">
        <v>1.55</v>
      </c>
      <c r="I457" s="53">
        <v>21.94</v>
      </c>
      <c r="J457" s="78">
        <v>34</v>
      </c>
    </row>
    <row r="458" spans="1:10" ht="25.5" x14ac:dyDescent="0.2">
      <c r="A458" s="77" t="s">
        <v>495</v>
      </c>
      <c r="B458" s="50" t="s">
        <v>503</v>
      </c>
      <c r="C458" s="49" t="s">
        <v>23</v>
      </c>
      <c r="D458" s="49" t="s">
        <v>504</v>
      </c>
      <c r="E458" s="134" t="s">
        <v>501</v>
      </c>
      <c r="F458" s="134"/>
      <c r="G458" s="51" t="s">
        <v>502</v>
      </c>
      <c r="H458" s="52">
        <v>0.77500000000000002</v>
      </c>
      <c r="I458" s="53">
        <v>17.100000000000001</v>
      </c>
      <c r="J458" s="78">
        <v>13.25</v>
      </c>
    </row>
    <row r="459" spans="1:10" x14ac:dyDescent="0.2">
      <c r="A459" s="79" t="s">
        <v>505</v>
      </c>
      <c r="B459" s="55" t="s">
        <v>695</v>
      </c>
      <c r="C459" s="54" t="s">
        <v>23</v>
      </c>
      <c r="D459" s="54" t="s">
        <v>696</v>
      </c>
      <c r="E459" s="135" t="s">
        <v>508</v>
      </c>
      <c r="F459" s="135"/>
      <c r="G459" s="56" t="s">
        <v>697</v>
      </c>
      <c r="H459" s="57">
        <v>5.0000000000000001E-3</v>
      </c>
      <c r="I459" s="58">
        <v>29.81</v>
      </c>
      <c r="J459" s="80">
        <v>0.14000000000000001</v>
      </c>
    </row>
    <row r="460" spans="1:10" ht="25.5" x14ac:dyDescent="0.2">
      <c r="A460" s="79" t="s">
        <v>505</v>
      </c>
      <c r="B460" s="55" t="s">
        <v>698</v>
      </c>
      <c r="C460" s="54" t="s">
        <v>23</v>
      </c>
      <c r="D460" s="54" t="s">
        <v>699</v>
      </c>
      <c r="E460" s="135" t="s">
        <v>508</v>
      </c>
      <c r="F460" s="135"/>
      <c r="G460" s="56" t="s">
        <v>130</v>
      </c>
      <c r="H460" s="57">
        <v>0.42</v>
      </c>
      <c r="I460" s="58">
        <v>2.15</v>
      </c>
      <c r="J460" s="80">
        <v>0.9</v>
      </c>
    </row>
    <row r="461" spans="1:10" ht="25.5" x14ac:dyDescent="0.2">
      <c r="A461" s="79" t="s">
        <v>505</v>
      </c>
      <c r="B461" s="55" t="s">
        <v>700</v>
      </c>
      <c r="C461" s="54" t="s">
        <v>23</v>
      </c>
      <c r="D461" s="54" t="s">
        <v>701</v>
      </c>
      <c r="E461" s="135" t="s">
        <v>508</v>
      </c>
      <c r="F461" s="135"/>
      <c r="G461" s="56" t="s">
        <v>702</v>
      </c>
      <c r="H461" s="57">
        <v>2.8309999999999998E-2</v>
      </c>
      <c r="I461" s="58">
        <v>580.37</v>
      </c>
      <c r="J461" s="80">
        <v>16.43</v>
      </c>
    </row>
    <row r="462" spans="1:10" x14ac:dyDescent="0.2">
      <c r="A462" s="81"/>
      <c r="B462" s="82"/>
      <c r="C462" s="82"/>
      <c r="D462" s="82"/>
      <c r="E462" s="82" t="s">
        <v>515</v>
      </c>
      <c r="F462" s="83">
        <v>36.979999999999997</v>
      </c>
      <c r="G462" s="82" t="s">
        <v>516</v>
      </c>
      <c r="H462" s="83">
        <v>0</v>
      </c>
      <c r="I462" s="82" t="s">
        <v>517</v>
      </c>
      <c r="J462" s="84">
        <v>36.979999999999997</v>
      </c>
    </row>
    <row r="463" spans="1:10" x14ac:dyDescent="0.2">
      <c r="A463" s="81"/>
      <c r="B463" s="82"/>
      <c r="C463" s="82"/>
      <c r="D463" s="82"/>
      <c r="E463" s="82" t="s">
        <v>518</v>
      </c>
      <c r="F463" s="83">
        <v>16.8</v>
      </c>
      <c r="G463" s="82"/>
      <c r="H463" s="136" t="s">
        <v>519</v>
      </c>
      <c r="I463" s="136"/>
      <c r="J463" s="84">
        <v>86.77</v>
      </c>
    </row>
    <row r="464" spans="1:10" ht="15" thickBot="1" x14ac:dyDescent="0.25">
      <c r="A464" s="85"/>
      <c r="B464" s="86"/>
      <c r="C464" s="86"/>
      <c r="D464" s="86"/>
      <c r="E464" s="86"/>
      <c r="F464" s="86"/>
      <c r="G464" s="86" t="s">
        <v>520</v>
      </c>
      <c r="H464" s="87">
        <v>1150.8599999999999</v>
      </c>
      <c r="I464" s="86" t="s">
        <v>521</v>
      </c>
      <c r="J464" s="88">
        <v>99860.12</v>
      </c>
    </row>
    <row r="465" spans="1:10" ht="15" thickTop="1" x14ac:dyDescent="0.2">
      <c r="A465" s="89"/>
      <c r="B465" s="60"/>
      <c r="C465" s="60"/>
      <c r="D465" s="60"/>
      <c r="E465" s="60"/>
      <c r="F465" s="60"/>
      <c r="G465" s="60"/>
      <c r="H465" s="60"/>
      <c r="I465" s="60"/>
      <c r="J465" s="90"/>
    </row>
    <row r="466" spans="1:10" ht="15" x14ac:dyDescent="0.2">
      <c r="A466" s="73" t="s">
        <v>143</v>
      </c>
      <c r="B466" s="42" t="s">
        <v>10</v>
      </c>
      <c r="C466" s="41" t="s">
        <v>11</v>
      </c>
      <c r="D466" s="41" t="s">
        <v>12</v>
      </c>
      <c r="E466" s="137" t="s">
        <v>492</v>
      </c>
      <c r="F466" s="137"/>
      <c r="G466" s="43" t="s">
        <v>13</v>
      </c>
      <c r="H466" s="42" t="s">
        <v>14</v>
      </c>
      <c r="I466" s="42" t="s">
        <v>15</v>
      </c>
      <c r="J466" s="74" t="s">
        <v>17</v>
      </c>
    </row>
    <row r="467" spans="1:10" ht="38.25" x14ac:dyDescent="0.2">
      <c r="A467" s="75" t="s">
        <v>493</v>
      </c>
      <c r="B467" s="45" t="s">
        <v>144</v>
      </c>
      <c r="C467" s="44" t="s">
        <v>23</v>
      </c>
      <c r="D467" s="44" t="s">
        <v>145</v>
      </c>
      <c r="E467" s="133" t="s">
        <v>688</v>
      </c>
      <c r="F467" s="133"/>
      <c r="G467" s="46" t="s">
        <v>130</v>
      </c>
      <c r="H467" s="47">
        <v>1</v>
      </c>
      <c r="I467" s="48">
        <v>10.94</v>
      </c>
      <c r="J467" s="76">
        <v>10.94</v>
      </c>
    </row>
    <row r="468" spans="1:10" ht="38.25" x14ac:dyDescent="0.2">
      <c r="A468" s="77" t="s">
        <v>495</v>
      </c>
      <c r="B468" s="50" t="s">
        <v>703</v>
      </c>
      <c r="C468" s="49" t="s">
        <v>23</v>
      </c>
      <c r="D468" s="49" t="s">
        <v>704</v>
      </c>
      <c r="E468" s="134" t="s">
        <v>501</v>
      </c>
      <c r="F468" s="134"/>
      <c r="G468" s="51" t="s">
        <v>44</v>
      </c>
      <c r="H468" s="52">
        <v>3.0000000000000001E-3</v>
      </c>
      <c r="I468" s="53">
        <v>637.16999999999996</v>
      </c>
      <c r="J468" s="78">
        <v>1.91</v>
      </c>
    </row>
    <row r="469" spans="1:10" ht="25.5" x14ac:dyDescent="0.2">
      <c r="A469" s="77" t="s">
        <v>495</v>
      </c>
      <c r="B469" s="50" t="s">
        <v>634</v>
      </c>
      <c r="C469" s="49" t="s">
        <v>23</v>
      </c>
      <c r="D469" s="49" t="s">
        <v>635</v>
      </c>
      <c r="E469" s="134" t="s">
        <v>501</v>
      </c>
      <c r="F469" s="134"/>
      <c r="G469" s="51" t="s">
        <v>502</v>
      </c>
      <c r="H469" s="52">
        <v>0.2</v>
      </c>
      <c r="I469" s="53">
        <v>21.94</v>
      </c>
      <c r="J469" s="78">
        <v>4.38</v>
      </c>
    </row>
    <row r="470" spans="1:10" ht="25.5" x14ac:dyDescent="0.2">
      <c r="A470" s="77" t="s">
        <v>495</v>
      </c>
      <c r="B470" s="50" t="s">
        <v>503</v>
      </c>
      <c r="C470" s="49" t="s">
        <v>23</v>
      </c>
      <c r="D470" s="49" t="s">
        <v>504</v>
      </c>
      <c r="E470" s="134" t="s">
        <v>501</v>
      </c>
      <c r="F470" s="134"/>
      <c r="G470" s="51" t="s">
        <v>502</v>
      </c>
      <c r="H470" s="52">
        <v>0.1</v>
      </c>
      <c r="I470" s="53">
        <v>17.100000000000001</v>
      </c>
      <c r="J470" s="78">
        <v>1.71</v>
      </c>
    </row>
    <row r="471" spans="1:10" x14ac:dyDescent="0.2">
      <c r="A471" s="79" t="s">
        <v>505</v>
      </c>
      <c r="B471" s="55" t="s">
        <v>705</v>
      </c>
      <c r="C471" s="54" t="s">
        <v>23</v>
      </c>
      <c r="D471" s="54" t="s">
        <v>706</v>
      </c>
      <c r="E471" s="135" t="s">
        <v>508</v>
      </c>
      <c r="F471" s="135"/>
      <c r="G471" s="56" t="s">
        <v>35</v>
      </c>
      <c r="H471" s="57">
        <v>6</v>
      </c>
      <c r="I471" s="58">
        <v>0.49</v>
      </c>
      <c r="J471" s="80">
        <v>2.94</v>
      </c>
    </row>
    <row r="472" spans="1:10" x14ac:dyDescent="0.2">
      <c r="A472" s="81"/>
      <c r="B472" s="82"/>
      <c r="C472" s="82"/>
      <c r="D472" s="82"/>
      <c r="E472" s="82" t="s">
        <v>515</v>
      </c>
      <c r="F472" s="83">
        <v>5.09</v>
      </c>
      <c r="G472" s="82" t="s">
        <v>516</v>
      </c>
      <c r="H472" s="83">
        <v>0</v>
      </c>
      <c r="I472" s="82" t="s">
        <v>517</v>
      </c>
      <c r="J472" s="84">
        <v>5.09</v>
      </c>
    </row>
    <row r="473" spans="1:10" x14ac:dyDescent="0.2">
      <c r="A473" s="81"/>
      <c r="B473" s="82"/>
      <c r="C473" s="82"/>
      <c r="D473" s="82"/>
      <c r="E473" s="82" t="s">
        <v>518</v>
      </c>
      <c r="F473" s="83">
        <v>2.62</v>
      </c>
      <c r="G473" s="82"/>
      <c r="H473" s="136" t="s">
        <v>519</v>
      </c>
      <c r="I473" s="136"/>
      <c r="J473" s="84">
        <v>13.56</v>
      </c>
    </row>
    <row r="474" spans="1:10" ht="15" thickBot="1" x14ac:dyDescent="0.25">
      <c r="A474" s="85"/>
      <c r="B474" s="86"/>
      <c r="C474" s="86"/>
      <c r="D474" s="86"/>
      <c r="E474" s="86"/>
      <c r="F474" s="86"/>
      <c r="G474" s="86" t="s">
        <v>520</v>
      </c>
      <c r="H474" s="87">
        <v>132</v>
      </c>
      <c r="I474" s="86" t="s">
        <v>521</v>
      </c>
      <c r="J474" s="88">
        <v>1789.92</v>
      </c>
    </row>
    <row r="475" spans="1:10" ht="15" thickTop="1" x14ac:dyDescent="0.2">
      <c r="A475" s="89"/>
      <c r="B475" s="60"/>
      <c r="C475" s="60"/>
      <c r="D475" s="60"/>
      <c r="E475" s="60"/>
      <c r="F475" s="60"/>
      <c r="G475" s="60"/>
      <c r="H475" s="60"/>
      <c r="I475" s="60"/>
      <c r="J475" s="90"/>
    </row>
    <row r="476" spans="1:10" x14ac:dyDescent="0.2">
      <c r="A476" s="91" t="s">
        <v>146</v>
      </c>
      <c r="B476" s="39"/>
      <c r="C476" s="39"/>
      <c r="D476" s="39" t="s">
        <v>147</v>
      </c>
      <c r="E476" s="39"/>
      <c r="F476" s="138"/>
      <c r="G476" s="138"/>
      <c r="H476" s="40"/>
      <c r="I476" s="39"/>
      <c r="J476" s="92">
        <v>7866.4</v>
      </c>
    </row>
    <row r="477" spans="1:10" ht="15" x14ac:dyDescent="0.2">
      <c r="A477" s="73" t="s">
        <v>148</v>
      </c>
      <c r="B477" s="42" t="s">
        <v>10</v>
      </c>
      <c r="C477" s="41" t="s">
        <v>11</v>
      </c>
      <c r="D477" s="41" t="s">
        <v>12</v>
      </c>
      <c r="E477" s="137" t="s">
        <v>492</v>
      </c>
      <c r="F477" s="137"/>
      <c r="G477" s="43" t="s">
        <v>13</v>
      </c>
      <c r="H477" s="42" t="s">
        <v>14</v>
      </c>
      <c r="I477" s="42" t="s">
        <v>15</v>
      </c>
      <c r="J477" s="74" t="s">
        <v>17</v>
      </c>
    </row>
    <row r="478" spans="1:10" ht="51" x14ac:dyDescent="0.2">
      <c r="A478" s="75" t="s">
        <v>493</v>
      </c>
      <c r="B478" s="45" t="s">
        <v>149</v>
      </c>
      <c r="C478" s="44" t="s">
        <v>23</v>
      </c>
      <c r="D478" s="44" t="s">
        <v>150</v>
      </c>
      <c r="E478" s="133" t="s">
        <v>688</v>
      </c>
      <c r="F478" s="133"/>
      <c r="G478" s="46" t="s">
        <v>25</v>
      </c>
      <c r="H478" s="47">
        <v>1</v>
      </c>
      <c r="I478" s="48">
        <v>79.290000000000006</v>
      </c>
      <c r="J478" s="76">
        <v>79.290000000000006</v>
      </c>
    </row>
    <row r="479" spans="1:10" ht="25.5" x14ac:dyDescent="0.2">
      <c r="A479" s="77" t="s">
        <v>495</v>
      </c>
      <c r="B479" s="50" t="s">
        <v>707</v>
      </c>
      <c r="C479" s="49" t="s">
        <v>23</v>
      </c>
      <c r="D479" s="49" t="s">
        <v>708</v>
      </c>
      <c r="E479" s="134" t="s">
        <v>501</v>
      </c>
      <c r="F479" s="134"/>
      <c r="G479" s="51" t="s">
        <v>44</v>
      </c>
      <c r="H479" s="52">
        <v>1.38E-2</v>
      </c>
      <c r="I479" s="53">
        <v>574.16999999999996</v>
      </c>
      <c r="J479" s="78">
        <v>7.92</v>
      </c>
    </row>
    <row r="480" spans="1:10" ht="25.5" x14ac:dyDescent="0.2">
      <c r="A480" s="77" t="s">
        <v>495</v>
      </c>
      <c r="B480" s="50" t="s">
        <v>634</v>
      </c>
      <c r="C480" s="49" t="s">
        <v>23</v>
      </c>
      <c r="D480" s="49" t="s">
        <v>635</v>
      </c>
      <c r="E480" s="134" t="s">
        <v>501</v>
      </c>
      <c r="F480" s="134"/>
      <c r="G480" s="51" t="s">
        <v>502</v>
      </c>
      <c r="H480" s="52">
        <v>1.1399999999999999</v>
      </c>
      <c r="I480" s="53">
        <v>21.94</v>
      </c>
      <c r="J480" s="78">
        <v>25.01</v>
      </c>
    </row>
    <row r="481" spans="1:10" ht="25.5" x14ac:dyDescent="0.2">
      <c r="A481" s="77" t="s">
        <v>495</v>
      </c>
      <c r="B481" s="50" t="s">
        <v>503</v>
      </c>
      <c r="C481" s="49" t="s">
        <v>23</v>
      </c>
      <c r="D481" s="49" t="s">
        <v>504</v>
      </c>
      <c r="E481" s="134" t="s">
        <v>501</v>
      </c>
      <c r="F481" s="134"/>
      <c r="G481" s="51" t="s">
        <v>502</v>
      </c>
      <c r="H481" s="52">
        <v>0.88</v>
      </c>
      <c r="I481" s="53">
        <v>17.100000000000001</v>
      </c>
      <c r="J481" s="78">
        <v>15.04</v>
      </c>
    </row>
    <row r="482" spans="1:10" ht="25.5" x14ac:dyDescent="0.2">
      <c r="A482" s="79" t="s">
        <v>505</v>
      </c>
      <c r="B482" s="55" t="s">
        <v>709</v>
      </c>
      <c r="C482" s="54" t="s">
        <v>23</v>
      </c>
      <c r="D482" s="54" t="s">
        <v>710</v>
      </c>
      <c r="E482" s="135" t="s">
        <v>508</v>
      </c>
      <c r="F482" s="135"/>
      <c r="G482" s="56" t="s">
        <v>35</v>
      </c>
      <c r="H482" s="57">
        <v>54</v>
      </c>
      <c r="I482" s="58">
        <v>0.57999999999999996</v>
      </c>
      <c r="J482" s="80">
        <v>31.32</v>
      </c>
    </row>
    <row r="483" spans="1:10" x14ac:dyDescent="0.2">
      <c r="A483" s="81"/>
      <c r="B483" s="82"/>
      <c r="C483" s="82"/>
      <c r="D483" s="82"/>
      <c r="E483" s="82" t="s">
        <v>515</v>
      </c>
      <c r="F483" s="83">
        <v>32.520000000000003</v>
      </c>
      <c r="G483" s="82" t="s">
        <v>516</v>
      </c>
      <c r="H483" s="83">
        <v>0</v>
      </c>
      <c r="I483" s="82" t="s">
        <v>517</v>
      </c>
      <c r="J483" s="84">
        <v>32.520000000000003</v>
      </c>
    </row>
    <row r="484" spans="1:10" x14ac:dyDescent="0.2">
      <c r="A484" s="81"/>
      <c r="B484" s="82"/>
      <c r="C484" s="82"/>
      <c r="D484" s="82"/>
      <c r="E484" s="82" t="s">
        <v>518</v>
      </c>
      <c r="F484" s="83">
        <v>19.04</v>
      </c>
      <c r="G484" s="82"/>
      <c r="H484" s="136" t="s">
        <v>519</v>
      </c>
      <c r="I484" s="136"/>
      <c r="J484" s="84">
        <v>98.33</v>
      </c>
    </row>
    <row r="485" spans="1:10" ht="15" thickBot="1" x14ac:dyDescent="0.25">
      <c r="A485" s="85"/>
      <c r="B485" s="86"/>
      <c r="C485" s="86"/>
      <c r="D485" s="86"/>
      <c r="E485" s="86"/>
      <c r="F485" s="86"/>
      <c r="G485" s="86" t="s">
        <v>520</v>
      </c>
      <c r="H485" s="87">
        <v>80</v>
      </c>
      <c r="I485" s="86" t="s">
        <v>521</v>
      </c>
      <c r="J485" s="88">
        <v>7866.4</v>
      </c>
    </row>
    <row r="486" spans="1:10" ht="15" thickTop="1" x14ac:dyDescent="0.2">
      <c r="A486" s="89"/>
      <c r="B486" s="60"/>
      <c r="C486" s="60"/>
      <c r="D486" s="60"/>
      <c r="E486" s="60"/>
      <c r="F486" s="60"/>
      <c r="G486" s="60"/>
      <c r="H486" s="60"/>
      <c r="I486" s="60"/>
      <c r="J486" s="90"/>
    </row>
    <row r="487" spans="1:10" x14ac:dyDescent="0.2">
      <c r="A487" s="91" t="s">
        <v>151</v>
      </c>
      <c r="B487" s="39"/>
      <c r="C487" s="39"/>
      <c r="D487" s="39" t="s">
        <v>152</v>
      </c>
      <c r="E487" s="39"/>
      <c r="F487" s="138"/>
      <c r="G487" s="138"/>
      <c r="H487" s="40"/>
      <c r="I487" s="39"/>
      <c r="J487" s="92">
        <v>14080.63</v>
      </c>
    </row>
    <row r="488" spans="1:10" x14ac:dyDescent="0.2">
      <c r="A488" s="91" t="s">
        <v>153</v>
      </c>
      <c r="B488" s="39"/>
      <c r="C488" s="39"/>
      <c r="D488" s="39" t="s">
        <v>154</v>
      </c>
      <c r="E488" s="39"/>
      <c r="F488" s="138"/>
      <c r="G488" s="138"/>
      <c r="H488" s="40"/>
      <c r="I488" s="39"/>
      <c r="J488" s="92">
        <v>11313.9</v>
      </c>
    </row>
    <row r="489" spans="1:10" ht="15" x14ac:dyDescent="0.2">
      <c r="A489" s="73" t="s">
        <v>155</v>
      </c>
      <c r="B489" s="42" t="s">
        <v>10</v>
      </c>
      <c r="C489" s="41" t="s">
        <v>11</v>
      </c>
      <c r="D489" s="41" t="s">
        <v>12</v>
      </c>
      <c r="E489" s="137" t="s">
        <v>492</v>
      </c>
      <c r="F489" s="137"/>
      <c r="G489" s="43" t="s">
        <v>13</v>
      </c>
      <c r="H489" s="42" t="s">
        <v>14</v>
      </c>
      <c r="I489" s="42" t="s">
        <v>15</v>
      </c>
      <c r="J489" s="74" t="s">
        <v>17</v>
      </c>
    </row>
    <row r="490" spans="1:10" ht="38.25" x14ac:dyDescent="0.2">
      <c r="A490" s="75" t="s">
        <v>493</v>
      </c>
      <c r="B490" s="45" t="s">
        <v>156</v>
      </c>
      <c r="C490" s="44" t="s">
        <v>23</v>
      </c>
      <c r="D490" s="44" t="s">
        <v>157</v>
      </c>
      <c r="E490" s="133" t="s">
        <v>711</v>
      </c>
      <c r="F490" s="133"/>
      <c r="G490" s="46" t="s">
        <v>35</v>
      </c>
      <c r="H490" s="47">
        <v>1</v>
      </c>
      <c r="I490" s="48">
        <v>252.17</v>
      </c>
      <c r="J490" s="76">
        <v>252.17</v>
      </c>
    </row>
    <row r="491" spans="1:10" ht="25.5" x14ac:dyDescent="0.2">
      <c r="A491" s="77" t="s">
        <v>495</v>
      </c>
      <c r="B491" s="50" t="s">
        <v>503</v>
      </c>
      <c r="C491" s="49" t="s">
        <v>23</v>
      </c>
      <c r="D491" s="49" t="s">
        <v>504</v>
      </c>
      <c r="E491" s="134" t="s">
        <v>501</v>
      </c>
      <c r="F491" s="134"/>
      <c r="G491" s="51" t="s">
        <v>502</v>
      </c>
      <c r="H491" s="52">
        <v>0.70699999999999996</v>
      </c>
      <c r="I491" s="53">
        <v>17.100000000000001</v>
      </c>
      <c r="J491" s="78">
        <v>12.08</v>
      </c>
    </row>
    <row r="492" spans="1:10" ht="25.5" x14ac:dyDescent="0.2">
      <c r="A492" s="77" t="s">
        <v>495</v>
      </c>
      <c r="B492" s="50" t="s">
        <v>528</v>
      </c>
      <c r="C492" s="49" t="s">
        <v>23</v>
      </c>
      <c r="D492" s="49" t="s">
        <v>529</v>
      </c>
      <c r="E492" s="134" t="s">
        <v>501</v>
      </c>
      <c r="F492" s="134"/>
      <c r="G492" s="51" t="s">
        <v>502</v>
      </c>
      <c r="H492" s="52">
        <v>1.4139999999999999</v>
      </c>
      <c r="I492" s="53">
        <v>20.75</v>
      </c>
      <c r="J492" s="78">
        <v>29.34</v>
      </c>
    </row>
    <row r="493" spans="1:10" ht="25.5" x14ac:dyDescent="0.2">
      <c r="A493" s="79" t="s">
        <v>505</v>
      </c>
      <c r="B493" s="55" t="s">
        <v>712</v>
      </c>
      <c r="C493" s="54" t="s">
        <v>23</v>
      </c>
      <c r="D493" s="54" t="s">
        <v>713</v>
      </c>
      <c r="E493" s="135" t="s">
        <v>508</v>
      </c>
      <c r="F493" s="135"/>
      <c r="G493" s="56" t="s">
        <v>35</v>
      </c>
      <c r="H493" s="57">
        <v>3</v>
      </c>
      <c r="I493" s="58">
        <v>23.44</v>
      </c>
      <c r="J493" s="80">
        <v>70.319999999999993</v>
      </c>
    </row>
    <row r="494" spans="1:10" ht="25.5" x14ac:dyDescent="0.2">
      <c r="A494" s="79" t="s">
        <v>505</v>
      </c>
      <c r="B494" s="55" t="s">
        <v>714</v>
      </c>
      <c r="C494" s="54" t="s">
        <v>23</v>
      </c>
      <c r="D494" s="54" t="s">
        <v>715</v>
      </c>
      <c r="E494" s="135" t="s">
        <v>508</v>
      </c>
      <c r="F494" s="135"/>
      <c r="G494" s="56" t="s">
        <v>35</v>
      </c>
      <c r="H494" s="57">
        <v>19.8</v>
      </c>
      <c r="I494" s="58">
        <v>0.06</v>
      </c>
      <c r="J494" s="80">
        <v>1.18</v>
      </c>
    </row>
    <row r="495" spans="1:10" ht="51" x14ac:dyDescent="0.2">
      <c r="A495" s="79" t="s">
        <v>505</v>
      </c>
      <c r="B495" s="55" t="s">
        <v>716</v>
      </c>
      <c r="C495" s="54" t="s">
        <v>23</v>
      </c>
      <c r="D495" s="54" t="s">
        <v>717</v>
      </c>
      <c r="E495" s="135" t="s">
        <v>508</v>
      </c>
      <c r="F495" s="135"/>
      <c r="G495" s="56" t="s">
        <v>35</v>
      </c>
      <c r="H495" s="57">
        <v>1</v>
      </c>
      <c r="I495" s="58">
        <v>139.25</v>
      </c>
      <c r="J495" s="80">
        <v>139.25</v>
      </c>
    </row>
    <row r="496" spans="1:10" x14ac:dyDescent="0.2">
      <c r="A496" s="81"/>
      <c r="B496" s="82"/>
      <c r="C496" s="82"/>
      <c r="D496" s="82"/>
      <c r="E496" s="82" t="s">
        <v>515</v>
      </c>
      <c r="F496" s="83">
        <v>31.64</v>
      </c>
      <c r="G496" s="82" t="s">
        <v>516</v>
      </c>
      <c r="H496" s="83">
        <v>0</v>
      </c>
      <c r="I496" s="82" t="s">
        <v>517</v>
      </c>
      <c r="J496" s="84">
        <v>31.64</v>
      </c>
    </row>
    <row r="497" spans="1:10" x14ac:dyDescent="0.2">
      <c r="A497" s="81"/>
      <c r="B497" s="82"/>
      <c r="C497" s="82"/>
      <c r="D497" s="82"/>
      <c r="E497" s="82" t="s">
        <v>518</v>
      </c>
      <c r="F497" s="83">
        <v>60.57</v>
      </c>
      <c r="G497" s="82"/>
      <c r="H497" s="136" t="s">
        <v>519</v>
      </c>
      <c r="I497" s="136"/>
      <c r="J497" s="84">
        <v>312.74</v>
      </c>
    </row>
    <row r="498" spans="1:10" ht="15" thickBot="1" x14ac:dyDescent="0.25">
      <c r="A498" s="85"/>
      <c r="B498" s="86"/>
      <c r="C498" s="86"/>
      <c r="D498" s="86"/>
      <c r="E498" s="86"/>
      <c r="F498" s="86"/>
      <c r="G498" s="86" t="s">
        <v>520</v>
      </c>
      <c r="H498" s="87">
        <v>10</v>
      </c>
      <c r="I498" s="86" t="s">
        <v>521</v>
      </c>
      <c r="J498" s="88">
        <v>3127.4</v>
      </c>
    </row>
    <row r="499" spans="1:10" ht="15" thickTop="1" x14ac:dyDescent="0.2">
      <c r="A499" s="89"/>
      <c r="B499" s="60"/>
      <c r="C499" s="60"/>
      <c r="D499" s="60"/>
      <c r="E499" s="60"/>
      <c r="F499" s="60"/>
      <c r="G499" s="60"/>
      <c r="H499" s="60"/>
      <c r="I499" s="60"/>
      <c r="J499" s="90"/>
    </row>
    <row r="500" spans="1:10" ht="15" x14ac:dyDescent="0.2">
      <c r="A500" s="73" t="s">
        <v>158</v>
      </c>
      <c r="B500" s="42" t="s">
        <v>10</v>
      </c>
      <c r="C500" s="41" t="s">
        <v>11</v>
      </c>
      <c r="D500" s="41" t="s">
        <v>12</v>
      </c>
      <c r="E500" s="137" t="s">
        <v>492</v>
      </c>
      <c r="F500" s="137"/>
      <c r="G500" s="43" t="s">
        <v>13</v>
      </c>
      <c r="H500" s="42" t="s">
        <v>14</v>
      </c>
      <c r="I500" s="42" t="s">
        <v>15</v>
      </c>
      <c r="J500" s="74" t="s">
        <v>17</v>
      </c>
    </row>
    <row r="501" spans="1:10" ht="63.75" x14ac:dyDescent="0.2">
      <c r="A501" s="75" t="s">
        <v>493</v>
      </c>
      <c r="B501" s="45" t="s">
        <v>159</v>
      </c>
      <c r="C501" s="44" t="s">
        <v>23</v>
      </c>
      <c r="D501" s="44" t="s">
        <v>160</v>
      </c>
      <c r="E501" s="133" t="s">
        <v>711</v>
      </c>
      <c r="F501" s="133"/>
      <c r="G501" s="46" t="s">
        <v>35</v>
      </c>
      <c r="H501" s="47">
        <v>1</v>
      </c>
      <c r="I501" s="48">
        <v>672.7</v>
      </c>
      <c r="J501" s="76">
        <v>672.7</v>
      </c>
    </row>
    <row r="502" spans="1:10" ht="38.25" x14ac:dyDescent="0.2">
      <c r="A502" s="77" t="s">
        <v>495</v>
      </c>
      <c r="B502" s="50" t="s">
        <v>718</v>
      </c>
      <c r="C502" s="49" t="s">
        <v>23</v>
      </c>
      <c r="D502" s="49" t="s">
        <v>719</v>
      </c>
      <c r="E502" s="134" t="s">
        <v>711</v>
      </c>
      <c r="F502" s="134"/>
      <c r="G502" s="51" t="s">
        <v>35</v>
      </c>
      <c r="H502" s="52">
        <v>1</v>
      </c>
      <c r="I502" s="53">
        <v>244.75</v>
      </c>
      <c r="J502" s="78">
        <v>244.75</v>
      </c>
    </row>
    <row r="503" spans="1:10" ht="25.5" x14ac:dyDescent="0.2">
      <c r="A503" s="77" t="s">
        <v>495</v>
      </c>
      <c r="B503" s="50" t="s">
        <v>720</v>
      </c>
      <c r="C503" s="49" t="s">
        <v>23</v>
      </c>
      <c r="D503" s="49" t="s">
        <v>721</v>
      </c>
      <c r="E503" s="134" t="s">
        <v>711</v>
      </c>
      <c r="F503" s="134"/>
      <c r="G503" s="51" t="s">
        <v>35</v>
      </c>
      <c r="H503" s="52">
        <v>1</v>
      </c>
      <c r="I503" s="53">
        <v>249.21</v>
      </c>
      <c r="J503" s="78">
        <v>249.21</v>
      </c>
    </row>
    <row r="504" spans="1:10" ht="38.25" x14ac:dyDescent="0.2">
      <c r="A504" s="77" t="s">
        <v>495</v>
      </c>
      <c r="B504" s="50" t="s">
        <v>722</v>
      </c>
      <c r="C504" s="49" t="s">
        <v>23</v>
      </c>
      <c r="D504" s="49" t="s">
        <v>723</v>
      </c>
      <c r="E504" s="134" t="s">
        <v>711</v>
      </c>
      <c r="F504" s="134"/>
      <c r="G504" s="51" t="s">
        <v>35</v>
      </c>
      <c r="H504" s="52">
        <v>1</v>
      </c>
      <c r="I504" s="53">
        <v>117.94</v>
      </c>
      <c r="J504" s="78">
        <v>117.94</v>
      </c>
    </row>
    <row r="505" spans="1:10" ht="25.5" x14ac:dyDescent="0.2">
      <c r="A505" s="77" t="s">
        <v>495</v>
      </c>
      <c r="B505" s="50" t="s">
        <v>724</v>
      </c>
      <c r="C505" s="49" t="s">
        <v>23</v>
      </c>
      <c r="D505" s="49" t="s">
        <v>725</v>
      </c>
      <c r="E505" s="134" t="s">
        <v>711</v>
      </c>
      <c r="F505" s="134"/>
      <c r="G505" s="51" t="s">
        <v>130</v>
      </c>
      <c r="H505" s="52">
        <v>10</v>
      </c>
      <c r="I505" s="53">
        <v>6.08</v>
      </c>
      <c r="J505" s="78">
        <v>60.8</v>
      </c>
    </row>
    <row r="506" spans="1:10" x14ac:dyDescent="0.2">
      <c r="A506" s="81"/>
      <c r="B506" s="82"/>
      <c r="C506" s="82"/>
      <c r="D506" s="82"/>
      <c r="E506" s="82" t="s">
        <v>515</v>
      </c>
      <c r="F506" s="83">
        <v>179.97</v>
      </c>
      <c r="G506" s="82" t="s">
        <v>516</v>
      </c>
      <c r="H506" s="83">
        <v>0</v>
      </c>
      <c r="I506" s="82" t="s">
        <v>517</v>
      </c>
      <c r="J506" s="84">
        <v>179.97</v>
      </c>
    </row>
    <row r="507" spans="1:10" x14ac:dyDescent="0.2">
      <c r="A507" s="81"/>
      <c r="B507" s="82"/>
      <c r="C507" s="82"/>
      <c r="D507" s="82"/>
      <c r="E507" s="82" t="s">
        <v>518</v>
      </c>
      <c r="F507" s="83">
        <v>161.58000000000001</v>
      </c>
      <c r="G507" s="82"/>
      <c r="H507" s="136" t="s">
        <v>519</v>
      </c>
      <c r="I507" s="136"/>
      <c r="J507" s="84">
        <v>834.28</v>
      </c>
    </row>
    <row r="508" spans="1:10" ht="15" thickBot="1" x14ac:dyDescent="0.25">
      <c r="A508" s="85"/>
      <c r="B508" s="86"/>
      <c r="C508" s="86"/>
      <c r="D508" s="86"/>
      <c r="E508" s="86"/>
      <c r="F508" s="86"/>
      <c r="G508" s="86" t="s">
        <v>520</v>
      </c>
      <c r="H508" s="87">
        <v>3</v>
      </c>
      <c r="I508" s="86" t="s">
        <v>521</v>
      </c>
      <c r="J508" s="88">
        <v>2502.84</v>
      </c>
    </row>
    <row r="509" spans="1:10" ht="15" thickTop="1" x14ac:dyDescent="0.2">
      <c r="A509" s="89"/>
      <c r="B509" s="60"/>
      <c r="C509" s="60"/>
      <c r="D509" s="60"/>
      <c r="E509" s="60"/>
      <c r="F509" s="60"/>
      <c r="G509" s="60"/>
      <c r="H509" s="60"/>
      <c r="I509" s="60"/>
      <c r="J509" s="90"/>
    </row>
    <row r="510" spans="1:10" ht="15" x14ac:dyDescent="0.2">
      <c r="A510" s="73" t="s">
        <v>161</v>
      </c>
      <c r="B510" s="42" t="s">
        <v>10</v>
      </c>
      <c r="C510" s="41" t="s">
        <v>11</v>
      </c>
      <c r="D510" s="41" t="s">
        <v>12</v>
      </c>
      <c r="E510" s="137" t="s">
        <v>492</v>
      </c>
      <c r="F510" s="137"/>
      <c r="G510" s="43" t="s">
        <v>13</v>
      </c>
      <c r="H510" s="42" t="s">
        <v>14</v>
      </c>
      <c r="I510" s="42" t="s">
        <v>15</v>
      </c>
      <c r="J510" s="74" t="s">
        <v>17</v>
      </c>
    </row>
    <row r="511" spans="1:10" ht="63.75" x14ac:dyDescent="0.2">
      <c r="A511" s="75" t="s">
        <v>493</v>
      </c>
      <c r="B511" s="45" t="s">
        <v>162</v>
      </c>
      <c r="C511" s="44" t="s">
        <v>23</v>
      </c>
      <c r="D511" s="44" t="s">
        <v>163</v>
      </c>
      <c r="E511" s="133" t="s">
        <v>711</v>
      </c>
      <c r="F511" s="133"/>
      <c r="G511" s="46" t="s">
        <v>35</v>
      </c>
      <c r="H511" s="47">
        <v>1</v>
      </c>
      <c r="I511" s="48">
        <v>719.98</v>
      </c>
      <c r="J511" s="76">
        <v>719.98</v>
      </c>
    </row>
    <row r="512" spans="1:10" ht="38.25" x14ac:dyDescent="0.2">
      <c r="A512" s="77" t="s">
        <v>495</v>
      </c>
      <c r="B512" s="50" t="s">
        <v>726</v>
      </c>
      <c r="C512" s="49" t="s">
        <v>23</v>
      </c>
      <c r="D512" s="49" t="s">
        <v>727</v>
      </c>
      <c r="E512" s="134" t="s">
        <v>711</v>
      </c>
      <c r="F512" s="134"/>
      <c r="G512" s="51" t="s">
        <v>35</v>
      </c>
      <c r="H512" s="52">
        <v>1</v>
      </c>
      <c r="I512" s="53">
        <v>290.82</v>
      </c>
      <c r="J512" s="78">
        <v>290.82</v>
      </c>
    </row>
    <row r="513" spans="1:10" ht="25.5" x14ac:dyDescent="0.2">
      <c r="A513" s="77" t="s">
        <v>495</v>
      </c>
      <c r="B513" s="50" t="s">
        <v>720</v>
      </c>
      <c r="C513" s="49" t="s">
        <v>23</v>
      </c>
      <c r="D513" s="49" t="s">
        <v>721</v>
      </c>
      <c r="E513" s="134" t="s">
        <v>711</v>
      </c>
      <c r="F513" s="134"/>
      <c r="G513" s="51" t="s">
        <v>35</v>
      </c>
      <c r="H513" s="52">
        <v>1</v>
      </c>
      <c r="I513" s="53">
        <v>249.21</v>
      </c>
      <c r="J513" s="78">
        <v>249.21</v>
      </c>
    </row>
    <row r="514" spans="1:10" ht="38.25" x14ac:dyDescent="0.2">
      <c r="A514" s="77" t="s">
        <v>495</v>
      </c>
      <c r="B514" s="50" t="s">
        <v>722</v>
      </c>
      <c r="C514" s="49" t="s">
        <v>23</v>
      </c>
      <c r="D514" s="49" t="s">
        <v>723</v>
      </c>
      <c r="E514" s="134" t="s">
        <v>711</v>
      </c>
      <c r="F514" s="134"/>
      <c r="G514" s="51" t="s">
        <v>35</v>
      </c>
      <c r="H514" s="52">
        <v>1</v>
      </c>
      <c r="I514" s="53">
        <v>117.94</v>
      </c>
      <c r="J514" s="78">
        <v>117.94</v>
      </c>
    </row>
    <row r="515" spans="1:10" ht="25.5" x14ac:dyDescent="0.2">
      <c r="A515" s="77" t="s">
        <v>495</v>
      </c>
      <c r="B515" s="50" t="s">
        <v>724</v>
      </c>
      <c r="C515" s="49" t="s">
        <v>23</v>
      </c>
      <c r="D515" s="49" t="s">
        <v>725</v>
      </c>
      <c r="E515" s="134" t="s">
        <v>711</v>
      </c>
      <c r="F515" s="134"/>
      <c r="G515" s="51" t="s">
        <v>130</v>
      </c>
      <c r="H515" s="52">
        <v>10.199999999999999</v>
      </c>
      <c r="I515" s="53">
        <v>6.08</v>
      </c>
      <c r="J515" s="78">
        <v>62.01</v>
      </c>
    </row>
    <row r="516" spans="1:10" x14ac:dyDescent="0.2">
      <c r="A516" s="81"/>
      <c r="B516" s="82"/>
      <c r="C516" s="82"/>
      <c r="D516" s="82"/>
      <c r="E516" s="82" t="s">
        <v>515</v>
      </c>
      <c r="F516" s="83">
        <v>183.23</v>
      </c>
      <c r="G516" s="82" t="s">
        <v>516</v>
      </c>
      <c r="H516" s="83">
        <v>0</v>
      </c>
      <c r="I516" s="82" t="s">
        <v>517</v>
      </c>
      <c r="J516" s="84">
        <v>183.23</v>
      </c>
    </row>
    <row r="517" spans="1:10" x14ac:dyDescent="0.2">
      <c r="A517" s="81"/>
      <c r="B517" s="82"/>
      <c r="C517" s="82"/>
      <c r="D517" s="82"/>
      <c r="E517" s="82" t="s">
        <v>518</v>
      </c>
      <c r="F517" s="83">
        <v>172.93</v>
      </c>
      <c r="G517" s="82"/>
      <c r="H517" s="136" t="s">
        <v>519</v>
      </c>
      <c r="I517" s="136"/>
      <c r="J517" s="84">
        <v>892.91</v>
      </c>
    </row>
    <row r="518" spans="1:10" ht="15" thickBot="1" x14ac:dyDescent="0.25">
      <c r="A518" s="85"/>
      <c r="B518" s="86"/>
      <c r="C518" s="86"/>
      <c r="D518" s="86"/>
      <c r="E518" s="86"/>
      <c r="F518" s="86"/>
      <c r="G518" s="86" t="s">
        <v>520</v>
      </c>
      <c r="H518" s="87">
        <v>2</v>
      </c>
      <c r="I518" s="86" t="s">
        <v>521</v>
      </c>
      <c r="J518" s="88">
        <v>1785.82</v>
      </c>
    </row>
    <row r="519" spans="1:10" ht="15" thickTop="1" x14ac:dyDescent="0.2">
      <c r="A519" s="89"/>
      <c r="B519" s="60"/>
      <c r="C519" s="60"/>
      <c r="D519" s="60"/>
      <c r="E519" s="60"/>
      <c r="F519" s="60"/>
      <c r="G519" s="60"/>
      <c r="H519" s="60"/>
      <c r="I519" s="60"/>
      <c r="J519" s="90"/>
    </row>
    <row r="520" spans="1:10" ht="15" x14ac:dyDescent="0.2">
      <c r="A520" s="73" t="s">
        <v>164</v>
      </c>
      <c r="B520" s="42" t="s">
        <v>10</v>
      </c>
      <c r="C520" s="41" t="s">
        <v>11</v>
      </c>
      <c r="D520" s="41" t="s">
        <v>12</v>
      </c>
      <c r="E520" s="137" t="s">
        <v>492</v>
      </c>
      <c r="F520" s="137"/>
      <c r="G520" s="43" t="s">
        <v>13</v>
      </c>
      <c r="H520" s="42" t="s">
        <v>14</v>
      </c>
      <c r="I520" s="42" t="s">
        <v>15</v>
      </c>
      <c r="J520" s="74" t="s">
        <v>17</v>
      </c>
    </row>
    <row r="521" spans="1:10" ht="38.25" x14ac:dyDescent="0.2">
      <c r="A521" s="75" t="s">
        <v>493</v>
      </c>
      <c r="B521" s="45" t="s">
        <v>165</v>
      </c>
      <c r="C521" s="44" t="s">
        <v>23</v>
      </c>
      <c r="D521" s="44" t="s">
        <v>166</v>
      </c>
      <c r="E521" s="133" t="s">
        <v>711</v>
      </c>
      <c r="F521" s="133"/>
      <c r="G521" s="46" t="s">
        <v>25</v>
      </c>
      <c r="H521" s="47">
        <v>1</v>
      </c>
      <c r="I521" s="48">
        <v>261.91000000000003</v>
      </c>
      <c r="J521" s="76">
        <v>261.91000000000003</v>
      </c>
    </row>
    <row r="522" spans="1:10" ht="25.5" x14ac:dyDescent="0.2">
      <c r="A522" s="77" t="s">
        <v>495</v>
      </c>
      <c r="B522" s="50" t="s">
        <v>634</v>
      </c>
      <c r="C522" s="49" t="s">
        <v>23</v>
      </c>
      <c r="D522" s="49" t="s">
        <v>635</v>
      </c>
      <c r="E522" s="134" t="s">
        <v>501</v>
      </c>
      <c r="F522" s="134"/>
      <c r="G522" s="51" t="s">
        <v>502</v>
      </c>
      <c r="H522" s="52">
        <v>0.28199999999999997</v>
      </c>
      <c r="I522" s="53">
        <v>21.94</v>
      </c>
      <c r="J522" s="78">
        <v>6.18</v>
      </c>
    </row>
    <row r="523" spans="1:10" ht="25.5" x14ac:dyDescent="0.2">
      <c r="A523" s="77" t="s">
        <v>495</v>
      </c>
      <c r="B523" s="50" t="s">
        <v>503</v>
      </c>
      <c r="C523" s="49" t="s">
        <v>23</v>
      </c>
      <c r="D523" s="49" t="s">
        <v>504</v>
      </c>
      <c r="E523" s="134" t="s">
        <v>501</v>
      </c>
      <c r="F523" s="134"/>
      <c r="G523" s="51" t="s">
        <v>502</v>
      </c>
      <c r="H523" s="52">
        <v>0.14099999999999999</v>
      </c>
      <c r="I523" s="53">
        <v>17.100000000000001</v>
      </c>
      <c r="J523" s="78">
        <v>2.41</v>
      </c>
    </row>
    <row r="524" spans="1:10" ht="38.25" x14ac:dyDescent="0.2">
      <c r="A524" s="79" t="s">
        <v>505</v>
      </c>
      <c r="B524" s="55" t="s">
        <v>728</v>
      </c>
      <c r="C524" s="54" t="s">
        <v>23</v>
      </c>
      <c r="D524" s="54" t="s">
        <v>729</v>
      </c>
      <c r="E524" s="135" t="s">
        <v>508</v>
      </c>
      <c r="F524" s="135"/>
      <c r="G524" s="56" t="s">
        <v>35</v>
      </c>
      <c r="H524" s="57">
        <v>4.72</v>
      </c>
      <c r="I524" s="58">
        <v>0.8</v>
      </c>
      <c r="J524" s="80">
        <v>3.77</v>
      </c>
    </row>
    <row r="525" spans="1:10" ht="38.25" x14ac:dyDescent="0.2">
      <c r="A525" s="79" t="s">
        <v>505</v>
      </c>
      <c r="B525" s="55" t="s">
        <v>730</v>
      </c>
      <c r="C525" s="54" t="s">
        <v>23</v>
      </c>
      <c r="D525" s="54" t="s">
        <v>731</v>
      </c>
      <c r="E525" s="135" t="s">
        <v>508</v>
      </c>
      <c r="F525" s="135"/>
      <c r="G525" s="56" t="s">
        <v>130</v>
      </c>
      <c r="H525" s="57">
        <v>2.202</v>
      </c>
      <c r="I525" s="58">
        <v>13.4</v>
      </c>
      <c r="J525" s="80">
        <v>29.5</v>
      </c>
    </row>
    <row r="526" spans="1:10" ht="38.25" x14ac:dyDescent="0.2">
      <c r="A526" s="79" t="s">
        <v>505</v>
      </c>
      <c r="B526" s="55" t="s">
        <v>732</v>
      </c>
      <c r="C526" s="54" t="s">
        <v>23</v>
      </c>
      <c r="D526" s="54" t="s">
        <v>733</v>
      </c>
      <c r="E526" s="135" t="s">
        <v>508</v>
      </c>
      <c r="F526" s="135"/>
      <c r="G526" s="56" t="s">
        <v>25</v>
      </c>
      <c r="H526" s="57">
        <v>1</v>
      </c>
      <c r="I526" s="58">
        <v>218.22</v>
      </c>
      <c r="J526" s="80">
        <v>218.22</v>
      </c>
    </row>
    <row r="527" spans="1:10" ht="25.5" x14ac:dyDescent="0.2">
      <c r="A527" s="79" t="s">
        <v>505</v>
      </c>
      <c r="B527" s="55" t="s">
        <v>734</v>
      </c>
      <c r="C527" s="54" t="s">
        <v>23</v>
      </c>
      <c r="D527" s="54" t="s">
        <v>735</v>
      </c>
      <c r="E527" s="135" t="s">
        <v>508</v>
      </c>
      <c r="F527" s="135"/>
      <c r="G527" s="56" t="s">
        <v>736</v>
      </c>
      <c r="H527" s="57">
        <v>6.3700000000000007E-2</v>
      </c>
      <c r="I527" s="58">
        <v>28.77</v>
      </c>
      <c r="J527" s="80">
        <v>1.83</v>
      </c>
    </row>
    <row r="528" spans="1:10" x14ac:dyDescent="0.2">
      <c r="A528" s="81"/>
      <c r="B528" s="82"/>
      <c r="C528" s="82"/>
      <c r="D528" s="82"/>
      <c r="E528" s="82" t="s">
        <v>515</v>
      </c>
      <c r="F528" s="83">
        <v>6.61</v>
      </c>
      <c r="G528" s="82" t="s">
        <v>516</v>
      </c>
      <c r="H528" s="83">
        <v>0</v>
      </c>
      <c r="I528" s="82" t="s">
        <v>517</v>
      </c>
      <c r="J528" s="84">
        <v>6.61</v>
      </c>
    </row>
    <row r="529" spans="1:10" x14ac:dyDescent="0.2">
      <c r="A529" s="81"/>
      <c r="B529" s="82"/>
      <c r="C529" s="82"/>
      <c r="D529" s="82"/>
      <c r="E529" s="82" t="s">
        <v>518</v>
      </c>
      <c r="F529" s="83">
        <v>62.91</v>
      </c>
      <c r="G529" s="82"/>
      <c r="H529" s="136" t="s">
        <v>519</v>
      </c>
      <c r="I529" s="136"/>
      <c r="J529" s="84">
        <v>324.82</v>
      </c>
    </row>
    <row r="530" spans="1:10" ht="15" thickBot="1" x14ac:dyDescent="0.25">
      <c r="A530" s="85"/>
      <c r="B530" s="86"/>
      <c r="C530" s="86"/>
      <c r="D530" s="86"/>
      <c r="E530" s="86"/>
      <c r="F530" s="86"/>
      <c r="G530" s="86" t="s">
        <v>520</v>
      </c>
      <c r="H530" s="87">
        <v>12</v>
      </c>
      <c r="I530" s="86" t="s">
        <v>521</v>
      </c>
      <c r="J530" s="88">
        <v>3897.84</v>
      </c>
    </row>
    <row r="531" spans="1:10" ht="15" thickTop="1" x14ac:dyDescent="0.2">
      <c r="A531" s="89"/>
      <c r="B531" s="60"/>
      <c r="C531" s="60"/>
      <c r="D531" s="60"/>
      <c r="E531" s="60"/>
      <c r="F531" s="60"/>
      <c r="G531" s="60"/>
      <c r="H531" s="60"/>
      <c r="I531" s="60"/>
      <c r="J531" s="90"/>
    </row>
    <row r="532" spans="1:10" x14ac:dyDescent="0.2">
      <c r="A532" s="91" t="s">
        <v>167</v>
      </c>
      <c r="B532" s="39"/>
      <c r="C532" s="39"/>
      <c r="D532" s="39" t="s">
        <v>168</v>
      </c>
      <c r="E532" s="39"/>
      <c r="F532" s="138"/>
      <c r="G532" s="138"/>
      <c r="H532" s="40"/>
      <c r="I532" s="39"/>
      <c r="J532" s="92">
        <v>1510.02</v>
      </c>
    </row>
    <row r="533" spans="1:10" ht="15" x14ac:dyDescent="0.2">
      <c r="A533" s="73" t="s">
        <v>169</v>
      </c>
      <c r="B533" s="42" t="s">
        <v>10</v>
      </c>
      <c r="C533" s="41" t="s">
        <v>11</v>
      </c>
      <c r="D533" s="41" t="s">
        <v>12</v>
      </c>
      <c r="E533" s="137" t="s">
        <v>492</v>
      </c>
      <c r="F533" s="137"/>
      <c r="G533" s="43" t="s">
        <v>13</v>
      </c>
      <c r="H533" s="42" t="s">
        <v>14</v>
      </c>
      <c r="I533" s="42" t="s">
        <v>15</v>
      </c>
      <c r="J533" s="74" t="s">
        <v>17</v>
      </c>
    </row>
    <row r="534" spans="1:10" ht="25.5" x14ac:dyDescent="0.2">
      <c r="A534" s="75" t="s">
        <v>493</v>
      </c>
      <c r="B534" s="45" t="s">
        <v>170</v>
      </c>
      <c r="C534" s="44" t="s">
        <v>23</v>
      </c>
      <c r="D534" s="44" t="s">
        <v>171</v>
      </c>
      <c r="E534" s="133" t="s">
        <v>737</v>
      </c>
      <c r="F534" s="133"/>
      <c r="G534" s="46" t="s">
        <v>35</v>
      </c>
      <c r="H534" s="47">
        <v>1</v>
      </c>
      <c r="I534" s="48">
        <v>244.98</v>
      </c>
      <c r="J534" s="76">
        <v>244.98</v>
      </c>
    </row>
    <row r="535" spans="1:10" ht="25.5" x14ac:dyDescent="0.2">
      <c r="A535" s="77" t="s">
        <v>495</v>
      </c>
      <c r="B535" s="50" t="s">
        <v>503</v>
      </c>
      <c r="C535" s="49" t="s">
        <v>23</v>
      </c>
      <c r="D535" s="49" t="s">
        <v>504</v>
      </c>
      <c r="E535" s="134" t="s">
        <v>501</v>
      </c>
      <c r="F535" s="134"/>
      <c r="G535" s="51" t="s">
        <v>502</v>
      </c>
      <c r="H535" s="52">
        <v>0.29880000000000001</v>
      </c>
      <c r="I535" s="53">
        <v>17.100000000000001</v>
      </c>
      <c r="J535" s="78">
        <v>5.0999999999999996</v>
      </c>
    </row>
    <row r="536" spans="1:10" ht="25.5" x14ac:dyDescent="0.2">
      <c r="A536" s="77" t="s">
        <v>495</v>
      </c>
      <c r="B536" s="50" t="s">
        <v>738</v>
      </c>
      <c r="C536" s="49" t="s">
        <v>23</v>
      </c>
      <c r="D536" s="49" t="s">
        <v>739</v>
      </c>
      <c r="E536" s="134" t="s">
        <v>501</v>
      </c>
      <c r="F536" s="134"/>
      <c r="G536" s="51" t="s">
        <v>502</v>
      </c>
      <c r="H536" s="52">
        <v>0.94850000000000001</v>
      </c>
      <c r="I536" s="53">
        <v>21.48</v>
      </c>
      <c r="J536" s="78">
        <v>20.37</v>
      </c>
    </row>
    <row r="537" spans="1:10" ht="25.5" x14ac:dyDescent="0.2">
      <c r="A537" s="79" t="s">
        <v>505</v>
      </c>
      <c r="B537" s="55" t="s">
        <v>740</v>
      </c>
      <c r="C537" s="54" t="s">
        <v>23</v>
      </c>
      <c r="D537" s="54" t="s">
        <v>741</v>
      </c>
      <c r="E537" s="135" t="s">
        <v>508</v>
      </c>
      <c r="F537" s="135"/>
      <c r="G537" s="56" t="s">
        <v>35</v>
      </c>
      <c r="H537" s="57">
        <v>1</v>
      </c>
      <c r="I537" s="58">
        <v>136.29</v>
      </c>
      <c r="J537" s="80">
        <v>136.29</v>
      </c>
    </row>
    <row r="538" spans="1:10" ht="38.25" x14ac:dyDescent="0.2">
      <c r="A538" s="79" t="s">
        <v>505</v>
      </c>
      <c r="B538" s="55" t="s">
        <v>742</v>
      </c>
      <c r="C538" s="54" t="s">
        <v>23</v>
      </c>
      <c r="D538" s="54" t="s">
        <v>743</v>
      </c>
      <c r="E538" s="135" t="s">
        <v>508</v>
      </c>
      <c r="F538" s="135"/>
      <c r="G538" s="56" t="s">
        <v>35</v>
      </c>
      <c r="H538" s="57">
        <v>6</v>
      </c>
      <c r="I538" s="58">
        <v>13.87</v>
      </c>
      <c r="J538" s="80">
        <v>83.22</v>
      </c>
    </row>
    <row r="539" spans="1:10" x14ac:dyDescent="0.2">
      <c r="A539" s="81"/>
      <c r="B539" s="82"/>
      <c r="C539" s="82"/>
      <c r="D539" s="82"/>
      <c r="E539" s="82" t="s">
        <v>515</v>
      </c>
      <c r="F539" s="83">
        <v>20.02</v>
      </c>
      <c r="G539" s="82" t="s">
        <v>516</v>
      </c>
      <c r="H539" s="83">
        <v>0</v>
      </c>
      <c r="I539" s="82" t="s">
        <v>517</v>
      </c>
      <c r="J539" s="84">
        <v>20.02</v>
      </c>
    </row>
    <row r="540" spans="1:10" x14ac:dyDescent="0.2">
      <c r="A540" s="81"/>
      <c r="B540" s="82"/>
      <c r="C540" s="82"/>
      <c r="D540" s="82"/>
      <c r="E540" s="82" t="s">
        <v>518</v>
      </c>
      <c r="F540" s="83">
        <v>58.84</v>
      </c>
      <c r="G540" s="82"/>
      <c r="H540" s="136" t="s">
        <v>519</v>
      </c>
      <c r="I540" s="136"/>
      <c r="J540" s="84">
        <v>303.82</v>
      </c>
    </row>
    <row r="541" spans="1:10" ht="15" thickBot="1" x14ac:dyDescent="0.25">
      <c r="A541" s="85"/>
      <c r="B541" s="86"/>
      <c r="C541" s="86"/>
      <c r="D541" s="86"/>
      <c r="E541" s="86"/>
      <c r="F541" s="86"/>
      <c r="G541" s="86" t="s">
        <v>520</v>
      </c>
      <c r="H541" s="87">
        <v>2</v>
      </c>
      <c r="I541" s="86" t="s">
        <v>521</v>
      </c>
      <c r="J541" s="88">
        <v>607.64</v>
      </c>
    </row>
    <row r="542" spans="1:10" ht="15" thickTop="1" x14ac:dyDescent="0.2">
      <c r="A542" s="89"/>
      <c r="B542" s="60"/>
      <c r="C542" s="60"/>
      <c r="D542" s="60"/>
      <c r="E542" s="60"/>
      <c r="F542" s="60"/>
      <c r="G542" s="60"/>
      <c r="H542" s="60"/>
      <c r="I542" s="60"/>
      <c r="J542" s="90"/>
    </row>
    <row r="543" spans="1:10" ht="15" x14ac:dyDescent="0.2">
      <c r="A543" s="73" t="s">
        <v>172</v>
      </c>
      <c r="B543" s="42" t="s">
        <v>10</v>
      </c>
      <c r="C543" s="41" t="s">
        <v>11</v>
      </c>
      <c r="D543" s="41" t="s">
        <v>12</v>
      </c>
      <c r="E543" s="137" t="s">
        <v>492</v>
      </c>
      <c r="F543" s="137"/>
      <c r="G543" s="43" t="s">
        <v>13</v>
      </c>
      <c r="H543" s="42" t="s">
        <v>14</v>
      </c>
      <c r="I543" s="42" t="s">
        <v>15</v>
      </c>
      <c r="J543" s="74" t="s">
        <v>17</v>
      </c>
    </row>
    <row r="544" spans="1:10" ht="25.5" x14ac:dyDescent="0.2">
      <c r="A544" s="75" t="s">
        <v>493</v>
      </c>
      <c r="B544" s="45" t="s">
        <v>173</v>
      </c>
      <c r="C544" s="44" t="s">
        <v>23</v>
      </c>
      <c r="D544" s="44" t="s">
        <v>174</v>
      </c>
      <c r="E544" s="133" t="s">
        <v>737</v>
      </c>
      <c r="F544" s="133"/>
      <c r="G544" s="46" t="s">
        <v>35</v>
      </c>
      <c r="H544" s="47">
        <v>1</v>
      </c>
      <c r="I544" s="48">
        <v>236.52</v>
      </c>
      <c r="J544" s="76">
        <v>236.52</v>
      </c>
    </row>
    <row r="545" spans="1:10" ht="25.5" x14ac:dyDescent="0.2">
      <c r="A545" s="77" t="s">
        <v>495</v>
      </c>
      <c r="B545" s="50" t="s">
        <v>738</v>
      </c>
      <c r="C545" s="49" t="s">
        <v>23</v>
      </c>
      <c r="D545" s="49" t="s">
        <v>739</v>
      </c>
      <c r="E545" s="134" t="s">
        <v>501</v>
      </c>
      <c r="F545" s="134"/>
      <c r="G545" s="51" t="s">
        <v>502</v>
      </c>
      <c r="H545" s="52">
        <v>0.94850000000000001</v>
      </c>
      <c r="I545" s="53">
        <v>21.48</v>
      </c>
      <c r="J545" s="78">
        <v>20.37</v>
      </c>
    </row>
    <row r="546" spans="1:10" ht="25.5" x14ac:dyDescent="0.2">
      <c r="A546" s="77" t="s">
        <v>495</v>
      </c>
      <c r="B546" s="50" t="s">
        <v>503</v>
      </c>
      <c r="C546" s="49" t="s">
        <v>23</v>
      </c>
      <c r="D546" s="49" t="s">
        <v>504</v>
      </c>
      <c r="E546" s="134" t="s">
        <v>501</v>
      </c>
      <c r="F546" s="134"/>
      <c r="G546" s="51" t="s">
        <v>502</v>
      </c>
      <c r="H546" s="52">
        <v>0.29880000000000001</v>
      </c>
      <c r="I546" s="53">
        <v>17.100000000000001</v>
      </c>
      <c r="J546" s="78">
        <v>5.0999999999999996</v>
      </c>
    </row>
    <row r="547" spans="1:10" ht="25.5" x14ac:dyDescent="0.2">
      <c r="A547" s="79" t="s">
        <v>505</v>
      </c>
      <c r="B547" s="55" t="s">
        <v>744</v>
      </c>
      <c r="C547" s="54" t="s">
        <v>23</v>
      </c>
      <c r="D547" s="54" t="s">
        <v>745</v>
      </c>
      <c r="E547" s="135" t="s">
        <v>508</v>
      </c>
      <c r="F547" s="135"/>
      <c r="G547" s="56" t="s">
        <v>35</v>
      </c>
      <c r="H547" s="57">
        <v>1</v>
      </c>
      <c r="I547" s="58">
        <v>127.83</v>
      </c>
      <c r="J547" s="80">
        <v>127.83</v>
      </c>
    </row>
    <row r="548" spans="1:10" ht="38.25" x14ac:dyDescent="0.2">
      <c r="A548" s="79" t="s">
        <v>505</v>
      </c>
      <c r="B548" s="55" t="s">
        <v>742</v>
      </c>
      <c r="C548" s="54" t="s">
        <v>23</v>
      </c>
      <c r="D548" s="54" t="s">
        <v>743</v>
      </c>
      <c r="E548" s="135" t="s">
        <v>508</v>
      </c>
      <c r="F548" s="135"/>
      <c r="G548" s="56" t="s">
        <v>35</v>
      </c>
      <c r="H548" s="57">
        <v>6</v>
      </c>
      <c r="I548" s="58">
        <v>13.87</v>
      </c>
      <c r="J548" s="80">
        <v>83.22</v>
      </c>
    </row>
    <row r="549" spans="1:10" x14ac:dyDescent="0.2">
      <c r="A549" s="81"/>
      <c r="B549" s="82"/>
      <c r="C549" s="82"/>
      <c r="D549" s="82"/>
      <c r="E549" s="82" t="s">
        <v>515</v>
      </c>
      <c r="F549" s="83">
        <v>20.02</v>
      </c>
      <c r="G549" s="82" t="s">
        <v>516</v>
      </c>
      <c r="H549" s="83">
        <v>0</v>
      </c>
      <c r="I549" s="82" t="s">
        <v>517</v>
      </c>
      <c r="J549" s="84">
        <v>20.02</v>
      </c>
    </row>
    <row r="550" spans="1:10" x14ac:dyDescent="0.2">
      <c r="A550" s="81"/>
      <c r="B550" s="82"/>
      <c r="C550" s="82"/>
      <c r="D550" s="82"/>
      <c r="E550" s="82" t="s">
        <v>518</v>
      </c>
      <c r="F550" s="83">
        <v>56.81</v>
      </c>
      <c r="G550" s="82"/>
      <c r="H550" s="136" t="s">
        <v>519</v>
      </c>
      <c r="I550" s="136"/>
      <c r="J550" s="84">
        <v>293.33</v>
      </c>
    </row>
    <row r="551" spans="1:10" ht="15" thickBot="1" x14ac:dyDescent="0.25">
      <c r="A551" s="85"/>
      <c r="B551" s="86"/>
      <c r="C551" s="86"/>
      <c r="D551" s="86"/>
      <c r="E551" s="86"/>
      <c r="F551" s="86"/>
      <c r="G551" s="86" t="s">
        <v>520</v>
      </c>
      <c r="H551" s="87">
        <v>2</v>
      </c>
      <c r="I551" s="86" t="s">
        <v>521</v>
      </c>
      <c r="J551" s="88">
        <v>586.66</v>
      </c>
    </row>
    <row r="552" spans="1:10" ht="15" thickTop="1" x14ac:dyDescent="0.2">
      <c r="A552" s="89"/>
      <c r="B552" s="60"/>
      <c r="C552" s="60"/>
      <c r="D552" s="60"/>
      <c r="E552" s="60"/>
      <c r="F552" s="60"/>
      <c r="G552" s="60"/>
      <c r="H552" s="60"/>
      <c r="I552" s="60"/>
      <c r="J552" s="90"/>
    </row>
    <row r="553" spans="1:10" ht="15" x14ac:dyDescent="0.2">
      <c r="A553" s="73" t="s">
        <v>175</v>
      </c>
      <c r="B553" s="42" t="s">
        <v>10</v>
      </c>
      <c r="C553" s="41" t="s">
        <v>11</v>
      </c>
      <c r="D553" s="41" t="s">
        <v>12</v>
      </c>
      <c r="E553" s="137" t="s">
        <v>492</v>
      </c>
      <c r="F553" s="137"/>
      <c r="G553" s="43" t="s">
        <v>13</v>
      </c>
      <c r="H553" s="42" t="s">
        <v>14</v>
      </c>
      <c r="I553" s="42" t="s">
        <v>15</v>
      </c>
      <c r="J553" s="74" t="s">
        <v>17</v>
      </c>
    </row>
    <row r="554" spans="1:10" x14ac:dyDescent="0.2">
      <c r="A554" s="75" t="s">
        <v>493</v>
      </c>
      <c r="B554" s="45" t="s">
        <v>176</v>
      </c>
      <c r="C554" s="44" t="s">
        <v>23</v>
      </c>
      <c r="D554" s="44" t="s">
        <v>177</v>
      </c>
      <c r="E554" s="133" t="s">
        <v>711</v>
      </c>
      <c r="F554" s="133"/>
      <c r="G554" s="46" t="s">
        <v>35</v>
      </c>
      <c r="H554" s="47">
        <v>1</v>
      </c>
      <c r="I554" s="48">
        <v>42.43</v>
      </c>
      <c r="J554" s="76">
        <v>42.43</v>
      </c>
    </row>
    <row r="555" spans="1:10" ht="25.5" x14ac:dyDescent="0.2">
      <c r="A555" s="77" t="s">
        <v>495</v>
      </c>
      <c r="B555" s="50" t="s">
        <v>528</v>
      </c>
      <c r="C555" s="49" t="s">
        <v>23</v>
      </c>
      <c r="D555" s="49" t="s">
        <v>529</v>
      </c>
      <c r="E555" s="134" t="s">
        <v>501</v>
      </c>
      <c r="F555" s="134"/>
      <c r="G555" s="51" t="s">
        <v>502</v>
      </c>
      <c r="H555" s="52">
        <v>0.25</v>
      </c>
      <c r="I555" s="53">
        <v>20.75</v>
      </c>
      <c r="J555" s="78">
        <v>5.18</v>
      </c>
    </row>
    <row r="556" spans="1:10" ht="25.5" x14ac:dyDescent="0.2">
      <c r="A556" s="77" t="s">
        <v>495</v>
      </c>
      <c r="B556" s="50" t="s">
        <v>636</v>
      </c>
      <c r="C556" s="49" t="s">
        <v>23</v>
      </c>
      <c r="D556" s="49" t="s">
        <v>637</v>
      </c>
      <c r="E556" s="134" t="s">
        <v>501</v>
      </c>
      <c r="F556" s="134"/>
      <c r="G556" s="51" t="s">
        <v>502</v>
      </c>
      <c r="H556" s="52">
        <v>0.25</v>
      </c>
      <c r="I556" s="53">
        <v>17.47</v>
      </c>
      <c r="J556" s="78">
        <v>4.3600000000000003</v>
      </c>
    </row>
    <row r="557" spans="1:10" ht="25.5" x14ac:dyDescent="0.2">
      <c r="A557" s="79" t="s">
        <v>505</v>
      </c>
      <c r="B557" s="55" t="s">
        <v>746</v>
      </c>
      <c r="C557" s="54" t="s">
        <v>23</v>
      </c>
      <c r="D557" s="54" t="s">
        <v>747</v>
      </c>
      <c r="E557" s="135" t="s">
        <v>508</v>
      </c>
      <c r="F557" s="135"/>
      <c r="G557" s="56" t="s">
        <v>35</v>
      </c>
      <c r="H557" s="57">
        <v>1</v>
      </c>
      <c r="I557" s="58">
        <v>32.89</v>
      </c>
      <c r="J557" s="80">
        <v>32.89</v>
      </c>
    </row>
    <row r="558" spans="1:10" x14ac:dyDescent="0.2">
      <c r="A558" s="81"/>
      <c r="B558" s="82"/>
      <c r="C558" s="82"/>
      <c r="D558" s="82"/>
      <c r="E558" s="82" t="s">
        <v>515</v>
      </c>
      <c r="F558" s="83">
        <v>7.24</v>
      </c>
      <c r="G558" s="82" t="s">
        <v>516</v>
      </c>
      <c r="H558" s="83">
        <v>0</v>
      </c>
      <c r="I558" s="82" t="s">
        <v>517</v>
      </c>
      <c r="J558" s="84">
        <v>7.24</v>
      </c>
    </row>
    <row r="559" spans="1:10" x14ac:dyDescent="0.2">
      <c r="A559" s="81"/>
      <c r="B559" s="82"/>
      <c r="C559" s="82"/>
      <c r="D559" s="82"/>
      <c r="E559" s="82" t="s">
        <v>518</v>
      </c>
      <c r="F559" s="83">
        <v>10.19</v>
      </c>
      <c r="G559" s="82"/>
      <c r="H559" s="136" t="s">
        <v>519</v>
      </c>
      <c r="I559" s="136"/>
      <c r="J559" s="84">
        <v>52.62</v>
      </c>
    </row>
    <row r="560" spans="1:10" ht="15" thickBot="1" x14ac:dyDescent="0.25">
      <c r="A560" s="85"/>
      <c r="B560" s="86"/>
      <c r="C560" s="86"/>
      <c r="D560" s="86"/>
      <c r="E560" s="86"/>
      <c r="F560" s="86"/>
      <c r="G560" s="86" t="s">
        <v>520</v>
      </c>
      <c r="H560" s="87">
        <v>6</v>
      </c>
      <c r="I560" s="86" t="s">
        <v>521</v>
      </c>
      <c r="J560" s="88">
        <v>315.72000000000003</v>
      </c>
    </row>
    <row r="561" spans="1:10" ht="15" thickTop="1" x14ac:dyDescent="0.2">
      <c r="A561" s="89"/>
      <c r="B561" s="60"/>
      <c r="C561" s="60"/>
      <c r="D561" s="60"/>
      <c r="E561" s="60"/>
      <c r="F561" s="60"/>
      <c r="G561" s="60"/>
      <c r="H561" s="60"/>
      <c r="I561" s="60"/>
      <c r="J561" s="90"/>
    </row>
    <row r="562" spans="1:10" x14ac:dyDescent="0.2">
      <c r="A562" s="91" t="s">
        <v>178</v>
      </c>
      <c r="B562" s="39"/>
      <c r="C562" s="39"/>
      <c r="D562" s="39" t="s">
        <v>179</v>
      </c>
      <c r="E562" s="39"/>
      <c r="F562" s="138"/>
      <c r="G562" s="138"/>
      <c r="H562" s="40"/>
      <c r="I562" s="39"/>
      <c r="J562" s="92">
        <v>1256.71</v>
      </c>
    </row>
    <row r="563" spans="1:10" ht="15" x14ac:dyDescent="0.2">
      <c r="A563" s="73" t="s">
        <v>180</v>
      </c>
      <c r="B563" s="42" t="s">
        <v>10</v>
      </c>
      <c r="C563" s="41" t="s">
        <v>11</v>
      </c>
      <c r="D563" s="41" t="s">
        <v>12</v>
      </c>
      <c r="E563" s="137" t="s">
        <v>492</v>
      </c>
      <c r="F563" s="137"/>
      <c r="G563" s="43" t="s">
        <v>13</v>
      </c>
      <c r="H563" s="42" t="s">
        <v>14</v>
      </c>
      <c r="I563" s="42" t="s">
        <v>15</v>
      </c>
      <c r="J563" s="74" t="s">
        <v>17</v>
      </c>
    </row>
    <row r="564" spans="1:10" x14ac:dyDescent="0.2">
      <c r="A564" s="75" t="s">
        <v>493</v>
      </c>
      <c r="B564" s="45" t="s">
        <v>181</v>
      </c>
      <c r="C564" s="44" t="s">
        <v>23</v>
      </c>
      <c r="D564" s="44" t="s">
        <v>182</v>
      </c>
      <c r="E564" s="133" t="s">
        <v>711</v>
      </c>
      <c r="F564" s="133"/>
      <c r="G564" s="46" t="s">
        <v>25</v>
      </c>
      <c r="H564" s="47">
        <v>1</v>
      </c>
      <c r="I564" s="48">
        <v>275.2</v>
      </c>
      <c r="J564" s="76">
        <v>275.2</v>
      </c>
    </row>
    <row r="565" spans="1:10" ht="38.25" x14ac:dyDescent="0.2">
      <c r="A565" s="77" t="s">
        <v>495</v>
      </c>
      <c r="B565" s="50" t="s">
        <v>748</v>
      </c>
      <c r="C565" s="49" t="s">
        <v>23</v>
      </c>
      <c r="D565" s="49" t="s">
        <v>749</v>
      </c>
      <c r="E565" s="134" t="s">
        <v>501</v>
      </c>
      <c r="F565" s="134"/>
      <c r="G565" s="51" t="s">
        <v>44</v>
      </c>
      <c r="H565" s="52">
        <v>6.0000000000000001E-3</v>
      </c>
      <c r="I565" s="53">
        <v>555.79</v>
      </c>
      <c r="J565" s="78">
        <v>3.33</v>
      </c>
    </row>
    <row r="566" spans="1:10" ht="25.5" x14ac:dyDescent="0.2">
      <c r="A566" s="77" t="s">
        <v>495</v>
      </c>
      <c r="B566" s="50" t="s">
        <v>524</v>
      </c>
      <c r="C566" s="49" t="s">
        <v>23</v>
      </c>
      <c r="D566" s="49" t="s">
        <v>525</v>
      </c>
      <c r="E566" s="134" t="s">
        <v>501</v>
      </c>
      <c r="F566" s="134"/>
      <c r="G566" s="51" t="s">
        <v>502</v>
      </c>
      <c r="H566" s="52">
        <v>0.8</v>
      </c>
      <c r="I566" s="53">
        <v>21.8</v>
      </c>
      <c r="J566" s="78">
        <v>17.440000000000001</v>
      </c>
    </row>
    <row r="567" spans="1:10" ht="25.5" x14ac:dyDescent="0.2">
      <c r="A567" s="77" t="s">
        <v>495</v>
      </c>
      <c r="B567" s="50" t="s">
        <v>634</v>
      </c>
      <c r="C567" s="49" t="s">
        <v>23</v>
      </c>
      <c r="D567" s="49" t="s">
        <v>635</v>
      </c>
      <c r="E567" s="134" t="s">
        <v>501</v>
      </c>
      <c r="F567" s="134"/>
      <c r="G567" s="51" t="s">
        <v>502</v>
      </c>
      <c r="H567" s="52">
        <v>0.3</v>
      </c>
      <c r="I567" s="53">
        <v>21.94</v>
      </c>
      <c r="J567" s="78">
        <v>6.58</v>
      </c>
    </row>
    <row r="568" spans="1:10" ht="25.5" x14ac:dyDescent="0.2">
      <c r="A568" s="77" t="s">
        <v>495</v>
      </c>
      <c r="B568" s="50" t="s">
        <v>503</v>
      </c>
      <c r="C568" s="49" t="s">
        <v>23</v>
      </c>
      <c r="D568" s="49" t="s">
        <v>504</v>
      </c>
      <c r="E568" s="134" t="s">
        <v>501</v>
      </c>
      <c r="F568" s="134"/>
      <c r="G568" s="51" t="s">
        <v>502</v>
      </c>
      <c r="H568" s="52">
        <v>1.2</v>
      </c>
      <c r="I568" s="53">
        <v>17.100000000000001</v>
      </c>
      <c r="J568" s="78">
        <v>20.52</v>
      </c>
    </row>
    <row r="569" spans="1:10" ht="38.25" x14ac:dyDescent="0.2">
      <c r="A569" s="79" t="s">
        <v>505</v>
      </c>
      <c r="B569" s="55" t="s">
        <v>750</v>
      </c>
      <c r="C569" s="54" t="s">
        <v>23</v>
      </c>
      <c r="D569" s="54" t="s">
        <v>751</v>
      </c>
      <c r="E569" s="135" t="s">
        <v>508</v>
      </c>
      <c r="F569" s="135"/>
      <c r="G569" s="56" t="s">
        <v>25</v>
      </c>
      <c r="H569" s="57">
        <v>1</v>
      </c>
      <c r="I569" s="58">
        <v>227.33</v>
      </c>
      <c r="J569" s="80">
        <v>227.33</v>
      </c>
    </row>
    <row r="570" spans="1:10" x14ac:dyDescent="0.2">
      <c r="A570" s="81"/>
      <c r="B570" s="82"/>
      <c r="C570" s="82"/>
      <c r="D570" s="82"/>
      <c r="E570" s="82" t="s">
        <v>515</v>
      </c>
      <c r="F570" s="83">
        <v>34.47</v>
      </c>
      <c r="G570" s="82" t="s">
        <v>516</v>
      </c>
      <c r="H570" s="83">
        <v>0</v>
      </c>
      <c r="I570" s="82" t="s">
        <v>517</v>
      </c>
      <c r="J570" s="84">
        <v>34.47</v>
      </c>
    </row>
    <row r="571" spans="1:10" x14ac:dyDescent="0.2">
      <c r="A571" s="81"/>
      <c r="B571" s="82"/>
      <c r="C571" s="82"/>
      <c r="D571" s="82"/>
      <c r="E571" s="82" t="s">
        <v>518</v>
      </c>
      <c r="F571" s="83">
        <v>66.099999999999994</v>
      </c>
      <c r="G571" s="82"/>
      <c r="H571" s="136" t="s">
        <v>519</v>
      </c>
      <c r="I571" s="136"/>
      <c r="J571" s="84">
        <v>341.3</v>
      </c>
    </row>
    <row r="572" spans="1:10" ht="15" thickBot="1" x14ac:dyDescent="0.25">
      <c r="A572" s="85"/>
      <c r="B572" s="86"/>
      <c r="C572" s="86"/>
      <c r="D572" s="86"/>
      <c r="E572" s="86"/>
      <c r="F572" s="86"/>
      <c r="G572" s="86" t="s">
        <v>520</v>
      </c>
      <c r="H572" s="87">
        <v>0.8</v>
      </c>
      <c r="I572" s="86" t="s">
        <v>521</v>
      </c>
      <c r="J572" s="88">
        <v>273.04000000000002</v>
      </c>
    </row>
    <row r="573" spans="1:10" ht="15" thickTop="1" x14ac:dyDescent="0.2">
      <c r="A573" s="89"/>
      <c r="B573" s="60"/>
      <c r="C573" s="60"/>
      <c r="D573" s="60"/>
      <c r="E573" s="60"/>
      <c r="F573" s="60"/>
      <c r="G573" s="60"/>
      <c r="H573" s="60"/>
      <c r="I573" s="60"/>
      <c r="J573" s="90"/>
    </row>
    <row r="574" spans="1:10" ht="15" x14ac:dyDescent="0.2">
      <c r="A574" s="73" t="s">
        <v>183</v>
      </c>
      <c r="B574" s="42" t="s">
        <v>10</v>
      </c>
      <c r="C574" s="41" t="s">
        <v>11</v>
      </c>
      <c r="D574" s="41" t="s">
        <v>12</v>
      </c>
      <c r="E574" s="137" t="s">
        <v>492</v>
      </c>
      <c r="F574" s="137"/>
      <c r="G574" s="43" t="s">
        <v>13</v>
      </c>
      <c r="H574" s="42" t="s">
        <v>14</v>
      </c>
      <c r="I574" s="42" t="s">
        <v>15</v>
      </c>
      <c r="J574" s="74" t="s">
        <v>17</v>
      </c>
    </row>
    <row r="575" spans="1:10" x14ac:dyDescent="0.2">
      <c r="A575" s="75" t="s">
        <v>493</v>
      </c>
      <c r="B575" s="45" t="s">
        <v>184</v>
      </c>
      <c r="C575" s="44" t="s">
        <v>23</v>
      </c>
      <c r="D575" s="44" t="s">
        <v>185</v>
      </c>
      <c r="E575" s="133" t="s">
        <v>711</v>
      </c>
      <c r="F575" s="133"/>
      <c r="G575" s="46" t="s">
        <v>25</v>
      </c>
      <c r="H575" s="47">
        <v>1</v>
      </c>
      <c r="I575" s="48">
        <v>381.33</v>
      </c>
      <c r="J575" s="76">
        <v>381.33</v>
      </c>
    </row>
    <row r="576" spans="1:10" ht="38.25" x14ac:dyDescent="0.2">
      <c r="A576" s="77" t="s">
        <v>495</v>
      </c>
      <c r="B576" s="50" t="s">
        <v>748</v>
      </c>
      <c r="C576" s="49" t="s">
        <v>23</v>
      </c>
      <c r="D576" s="49" t="s">
        <v>749</v>
      </c>
      <c r="E576" s="134" t="s">
        <v>501</v>
      </c>
      <c r="F576" s="134"/>
      <c r="G576" s="51" t="s">
        <v>44</v>
      </c>
      <c r="H576" s="52">
        <v>6.0000000000000001E-3</v>
      </c>
      <c r="I576" s="53">
        <v>555.79</v>
      </c>
      <c r="J576" s="78">
        <v>3.33</v>
      </c>
    </row>
    <row r="577" spans="1:10" ht="25.5" x14ac:dyDescent="0.2">
      <c r="A577" s="77" t="s">
        <v>495</v>
      </c>
      <c r="B577" s="50" t="s">
        <v>524</v>
      </c>
      <c r="C577" s="49" t="s">
        <v>23</v>
      </c>
      <c r="D577" s="49" t="s">
        <v>525</v>
      </c>
      <c r="E577" s="134" t="s">
        <v>501</v>
      </c>
      <c r="F577" s="134"/>
      <c r="G577" s="51" t="s">
        <v>502</v>
      </c>
      <c r="H577" s="52">
        <v>0.8</v>
      </c>
      <c r="I577" s="53">
        <v>21.8</v>
      </c>
      <c r="J577" s="78">
        <v>17.440000000000001</v>
      </c>
    </row>
    <row r="578" spans="1:10" ht="25.5" x14ac:dyDescent="0.2">
      <c r="A578" s="77" t="s">
        <v>495</v>
      </c>
      <c r="B578" s="50" t="s">
        <v>634</v>
      </c>
      <c r="C578" s="49" t="s">
        <v>23</v>
      </c>
      <c r="D578" s="49" t="s">
        <v>635</v>
      </c>
      <c r="E578" s="134" t="s">
        <v>501</v>
      </c>
      <c r="F578" s="134"/>
      <c r="G578" s="51" t="s">
        <v>502</v>
      </c>
      <c r="H578" s="52">
        <v>0.3</v>
      </c>
      <c r="I578" s="53">
        <v>21.94</v>
      </c>
      <c r="J578" s="78">
        <v>6.58</v>
      </c>
    </row>
    <row r="579" spans="1:10" ht="25.5" x14ac:dyDescent="0.2">
      <c r="A579" s="77" t="s">
        <v>495</v>
      </c>
      <c r="B579" s="50" t="s">
        <v>503</v>
      </c>
      <c r="C579" s="49" t="s">
        <v>23</v>
      </c>
      <c r="D579" s="49" t="s">
        <v>504</v>
      </c>
      <c r="E579" s="134" t="s">
        <v>501</v>
      </c>
      <c r="F579" s="134"/>
      <c r="G579" s="51" t="s">
        <v>502</v>
      </c>
      <c r="H579" s="52">
        <v>1.2</v>
      </c>
      <c r="I579" s="53">
        <v>17.100000000000001</v>
      </c>
      <c r="J579" s="78">
        <v>20.52</v>
      </c>
    </row>
    <row r="580" spans="1:10" ht="38.25" x14ac:dyDescent="0.2">
      <c r="A580" s="79" t="s">
        <v>505</v>
      </c>
      <c r="B580" s="55" t="s">
        <v>752</v>
      </c>
      <c r="C580" s="54" t="s">
        <v>23</v>
      </c>
      <c r="D580" s="54" t="s">
        <v>753</v>
      </c>
      <c r="E580" s="135" t="s">
        <v>508</v>
      </c>
      <c r="F580" s="135"/>
      <c r="G580" s="56" t="s">
        <v>25</v>
      </c>
      <c r="H580" s="57">
        <v>1</v>
      </c>
      <c r="I580" s="58">
        <v>333.46</v>
      </c>
      <c r="J580" s="80">
        <v>333.46</v>
      </c>
    </row>
    <row r="581" spans="1:10" x14ac:dyDescent="0.2">
      <c r="A581" s="81"/>
      <c r="B581" s="82"/>
      <c r="C581" s="82"/>
      <c r="D581" s="82"/>
      <c r="E581" s="82" t="s">
        <v>515</v>
      </c>
      <c r="F581" s="83">
        <v>34.47</v>
      </c>
      <c r="G581" s="82" t="s">
        <v>516</v>
      </c>
      <c r="H581" s="83">
        <v>0</v>
      </c>
      <c r="I581" s="82" t="s">
        <v>517</v>
      </c>
      <c r="J581" s="84">
        <v>34.47</v>
      </c>
    </row>
    <row r="582" spans="1:10" x14ac:dyDescent="0.2">
      <c r="A582" s="81"/>
      <c r="B582" s="82"/>
      <c r="C582" s="82"/>
      <c r="D582" s="82"/>
      <c r="E582" s="82" t="s">
        <v>518</v>
      </c>
      <c r="F582" s="83">
        <v>91.59</v>
      </c>
      <c r="G582" s="82"/>
      <c r="H582" s="136" t="s">
        <v>519</v>
      </c>
      <c r="I582" s="136"/>
      <c r="J582" s="84">
        <v>472.92</v>
      </c>
    </row>
    <row r="583" spans="1:10" ht="15" thickBot="1" x14ac:dyDescent="0.25">
      <c r="A583" s="85"/>
      <c r="B583" s="86"/>
      <c r="C583" s="86"/>
      <c r="D583" s="86"/>
      <c r="E583" s="86"/>
      <c r="F583" s="86"/>
      <c r="G583" s="86" t="s">
        <v>520</v>
      </c>
      <c r="H583" s="87">
        <v>2.08</v>
      </c>
      <c r="I583" s="86" t="s">
        <v>521</v>
      </c>
      <c r="J583" s="88">
        <v>983.67</v>
      </c>
    </row>
    <row r="584" spans="1:10" ht="15" thickTop="1" x14ac:dyDescent="0.2">
      <c r="A584" s="89"/>
      <c r="B584" s="60"/>
      <c r="C584" s="60"/>
      <c r="D584" s="60"/>
      <c r="E584" s="60"/>
      <c r="F584" s="60"/>
      <c r="G584" s="60"/>
      <c r="H584" s="60"/>
      <c r="I584" s="60"/>
      <c r="J584" s="90"/>
    </row>
    <row r="585" spans="1:10" x14ac:dyDescent="0.2">
      <c r="A585" s="91" t="s">
        <v>186</v>
      </c>
      <c r="B585" s="39"/>
      <c r="C585" s="39"/>
      <c r="D585" s="39" t="s">
        <v>187</v>
      </c>
      <c r="E585" s="39"/>
      <c r="F585" s="138"/>
      <c r="G585" s="138"/>
      <c r="H585" s="40"/>
      <c r="I585" s="39"/>
      <c r="J585" s="92">
        <v>556467.34</v>
      </c>
    </row>
    <row r="586" spans="1:10" ht="15" x14ac:dyDescent="0.2">
      <c r="A586" s="73" t="s">
        <v>188</v>
      </c>
      <c r="B586" s="42" t="s">
        <v>10</v>
      </c>
      <c r="C586" s="41" t="s">
        <v>11</v>
      </c>
      <c r="D586" s="41" t="s">
        <v>12</v>
      </c>
      <c r="E586" s="137" t="s">
        <v>492</v>
      </c>
      <c r="F586" s="137"/>
      <c r="G586" s="43" t="s">
        <v>13</v>
      </c>
      <c r="H586" s="42" t="s">
        <v>14</v>
      </c>
      <c r="I586" s="42" t="s">
        <v>15</v>
      </c>
      <c r="J586" s="74" t="s">
        <v>17</v>
      </c>
    </row>
    <row r="587" spans="1:10" ht="25.5" x14ac:dyDescent="0.2">
      <c r="A587" s="75" t="s">
        <v>493</v>
      </c>
      <c r="B587" s="45" t="s">
        <v>189</v>
      </c>
      <c r="C587" s="44" t="s">
        <v>23</v>
      </c>
      <c r="D587" s="44" t="s">
        <v>190</v>
      </c>
      <c r="E587" s="133" t="s">
        <v>754</v>
      </c>
      <c r="F587" s="133"/>
      <c r="G587" s="46" t="s">
        <v>25</v>
      </c>
      <c r="H587" s="47">
        <v>1</v>
      </c>
      <c r="I587" s="48">
        <v>200.77</v>
      </c>
      <c r="J587" s="76">
        <v>200.77</v>
      </c>
    </row>
    <row r="588" spans="1:10" ht="25.5" x14ac:dyDescent="0.2">
      <c r="A588" s="77" t="s">
        <v>495</v>
      </c>
      <c r="B588" s="50" t="s">
        <v>755</v>
      </c>
      <c r="C588" s="49" t="s">
        <v>23</v>
      </c>
      <c r="D588" s="49" t="s">
        <v>756</v>
      </c>
      <c r="E588" s="134" t="s">
        <v>615</v>
      </c>
      <c r="F588" s="134"/>
      <c r="G588" s="51" t="s">
        <v>616</v>
      </c>
      <c r="H588" s="52">
        <v>8.9999999999999998E-4</v>
      </c>
      <c r="I588" s="53">
        <v>19.71</v>
      </c>
      <c r="J588" s="78">
        <v>0.01</v>
      </c>
    </row>
    <row r="589" spans="1:10" ht="25.5" x14ac:dyDescent="0.2">
      <c r="A589" s="77" t="s">
        <v>495</v>
      </c>
      <c r="B589" s="50" t="s">
        <v>757</v>
      </c>
      <c r="C589" s="49" t="s">
        <v>23</v>
      </c>
      <c r="D589" s="49" t="s">
        <v>758</v>
      </c>
      <c r="E589" s="134" t="s">
        <v>615</v>
      </c>
      <c r="F589" s="134"/>
      <c r="G589" s="51" t="s">
        <v>619</v>
      </c>
      <c r="H589" s="52">
        <v>1.1999999999999999E-3</v>
      </c>
      <c r="I589" s="53">
        <v>18.899999999999999</v>
      </c>
      <c r="J589" s="78">
        <v>0.02</v>
      </c>
    </row>
    <row r="590" spans="1:10" ht="25.5" x14ac:dyDescent="0.2">
      <c r="A590" s="77" t="s">
        <v>495</v>
      </c>
      <c r="B590" s="50" t="s">
        <v>503</v>
      </c>
      <c r="C590" s="49" t="s">
        <v>23</v>
      </c>
      <c r="D590" s="49" t="s">
        <v>504</v>
      </c>
      <c r="E590" s="134" t="s">
        <v>501</v>
      </c>
      <c r="F590" s="134"/>
      <c r="G590" s="51" t="s">
        <v>502</v>
      </c>
      <c r="H590" s="52">
        <v>6.2E-2</v>
      </c>
      <c r="I590" s="53">
        <v>17.100000000000001</v>
      </c>
      <c r="J590" s="78">
        <v>1.06</v>
      </c>
    </row>
    <row r="591" spans="1:10" ht="25.5" x14ac:dyDescent="0.2">
      <c r="A591" s="77" t="s">
        <v>495</v>
      </c>
      <c r="B591" s="50" t="s">
        <v>759</v>
      </c>
      <c r="C591" s="49" t="s">
        <v>23</v>
      </c>
      <c r="D591" s="49" t="s">
        <v>760</v>
      </c>
      <c r="E591" s="134" t="s">
        <v>501</v>
      </c>
      <c r="F591" s="134"/>
      <c r="G591" s="51" t="s">
        <v>502</v>
      </c>
      <c r="H591" s="52">
        <v>5.6000000000000001E-2</v>
      </c>
      <c r="I591" s="53">
        <v>21.49</v>
      </c>
      <c r="J591" s="78">
        <v>1.2</v>
      </c>
    </row>
    <row r="592" spans="1:10" ht="38.25" x14ac:dyDescent="0.2">
      <c r="A592" s="79" t="s">
        <v>505</v>
      </c>
      <c r="B592" s="55" t="s">
        <v>761</v>
      </c>
      <c r="C592" s="54" t="s">
        <v>23</v>
      </c>
      <c r="D592" s="54" t="s">
        <v>762</v>
      </c>
      <c r="E592" s="135" t="s">
        <v>508</v>
      </c>
      <c r="F592" s="135"/>
      <c r="G592" s="56" t="s">
        <v>547</v>
      </c>
      <c r="H592" s="57">
        <v>4.1500000000000004</v>
      </c>
      <c r="I592" s="58">
        <v>1.58</v>
      </c>
      <c r="J592" s="80">
        <v>6.55</v>
      </c>
    </row>
    <row r="593" spans="1:10" ht="63.75" x14ac:dyDescent="0.2">
      <c r="A593" s="79" t="s">
        <v>505</v>
      </c>
      <c r="B593" s="55" t="s">
        <v>763</v>
      </c>
      <c r="C593" s="54" t="s">
        <v>23</v>
      </c>
      <c r="D593" s="54" t="s">
        <v>764</v>
      </c>
      <c r="E593" s="135" t="s">
        <v>508</v>
      </c>
      <c r="F593" s="135"/>
      <c r="G593" s="56" t="s">
        <v>25</v>
      </c>
      <c r="H593" s="57">
        <v>1.1459999999999999</v>
      </c>
      <c r="I593" s="58">
        <v>167.48</v>
      </c>
      <c r="J593" s="80">
        <v>191.93</v>
      </c>
    </row>
    <row r="594" spans="1:10" x14ac:dyDescent="0.2">
      <c r="A594" s="81"/>
      <c r="B594" s="82"/>
      <c r="C594" s="82"/>
      <c r="D594" s="82"/>
      <c r="E594" s="82" t="s">
        <v>515</v>
      </c>
      <c r="F594" s="83">
        <v>1.73</v>
      </c>
      <c r="G594" s="82" t="s">
        <v>516</v>
      </c>
      <c r="H594" s="83">
        <v>0</v>
      </c>
      <c r="I594" s="82" t="s">
        <v>517</v>
      </c>
      <c r="J594" s="84">
        <v>1.73</v>
      </c>
    </row>
    <row r="595" spans="1:10" x14ac:dyDescent="0.2">
      <c r="A595" s="81"/>
      <c r="B595" s="82"/>
      <c r="C595" s="82"/>
      <c r="D595" s="82"/>
      <c r="E595" s="82" t="s">
        <v>518</v>
      </c>
      <c r="F595" s="83">
        <v>48.22</v>
      </c>
      <c r="G595" s="82"/>
      <c r="H595" s="136" t="s">
        <v>519</v>
      </c>
      <c r="I595" s="136"/>
      <c r="J595" s="84">
        <v>248.99</v>
      </c>
    </row>
    <row r="596" spans="1:10" ht="15" thickBot="1" x14ac:dyDescent="0.25">
      <c r="A596" s="85"/>
      <c r="B596" s="86"/>
      <c r="C596" s="86"/>
      <c r="D596" s="86"/>
      <c r="E596" s="86"/>
      <c r="F596" s="86"/>
      <c r="G596" s="86" t="s">
        <v>520</v>
      </c>
      <c r="H596" s="87">
        <v>1504.81</v>
      </c>
      <c r="I596" s="86" t="s">
        <v>521</v>
      </c>
      <c r="J596" s="88">
        <v>374682.64</v>
      </c>
    </row>
    <row r="597" spans="1:10" ht="15" thickTop="1" x14ac:dyDescent="0.2">
      <c r="A597" s="89"/>
      <c r="B597" s="60"/>
      <c r="C597" s="60"/>
      <c r="D597" s="60"/>
      <c r="E597" s="60"/>
      <c r="F597" s="60"/>
      <c r="G597" s="60"/>
      <c r="H597" s="60"/>
      <c r="I597" s="60"/>
      <c r="J597" s="90"/>
    </row>
    <row r="598" spans="1:10" ht="15" x14ac:dyDescent="0.2">
      <c r="A598" s="73" t="s">
        <v>191</v>
      </c>
      <c r="B598" s="42" t="s">
        <v>10</v>
      </c>
      <c r="C598" s="41" t="s">
        <v>11</v>
      </c>
      <c r="D598" s="41" t="s">
        <v>12</v>
      </c>
      <c r="E598" s="137" t="s">
        <v>492</v>
      </c>
      <c r="F598" s="137"/>
      <c r="G598" s="43" t="s">
        <v>13</v>
      </c>
      <c r="H598" s="42" t="s">
        <v>14</v>
      </c>
      <c r="I598" s="42" t="s">
        <v>15</v>
      </c>
      <c r="J598" s="74" t="s">
        <v>17</v>
      </c>
    </row>
    <row r="599" spans="1:10" ht="51" x14ac:dyDescent="0.2">
      <c r="A599" s="75" t="s">
        <v>493</v>
      </c>
      <c r="B599" s="45" t="s">
        <v>192</v>
      </c>
      <c r="C599" s="44" t="s">
        <v>23</v>
      </c>
      <c r="D599" s="44" t="s">
        <v>193</v>
      </c>
      <c r="E599" s="133" t="s">
        <v>498</v>
      </c>
      <c r="F599" s="133"/>
      <c r="G599" s="46" t="s">
        <v>68</v>
      </c>
      <c r="H599" s="47">
        <v>1</v>
      </c>
      <c r="I599" s="48">
        <v>8.23</v>
      </c>
      <c r="J599" s="76">
        <v>8.23</v>
      </c>
    </row>
    <row r="600" spans="1:10" ht="38.25" x14ac:dyDescent="0.2">
      <c r="A600" s="77" t="s">
        <v>495</v>
      </c>
      <c r="B600" s="50" t="s">
        <v>765</v>
      </c>
      <c r="C600" s="49" t="s">
        <v>23</v>
      </c>
      <c r="D600" s="49" t="s">
        <v>766</v>
      </c>
      <c r="E600" s="134" t="s">
        <v>615</v>
      </c>
      <c r="F600" s="134"/>
      <c r="G600" s="51" t="s">
        <v>619</v>
      </c>
      <c r="H600" s="52">
        <v>5.9999999999999995E-4</v>
      </c>
      <c r="I600" s="53">
        <v>107.66</v>
      </c>
      <c r="J600" s="78">
        <v>0.06</v>
      </c>
    </row>
    <row r="601" spans="1:10" ht="38.25" x14ac:dyDescent="0.2">
      <c r="A601" s="77" t="s">
        <v>495</v>
      </c>
      <c r="B601" s="50" t="s">
        <v>767</v>
      </c>
      <c r="C601" s="49" t="s">
        <v>23</v>
      </c>
      <c r="D601" s="49" t="s">
        <v>768</v>
      </c>
      <c r="E601" s="134" t="s">
        <v>615</v>
      </c>
      <c r="F601" s="134"/>
      <c r="G601" s="51" t="s">
        <v>616</v>
      </c>
      <c r="H601" s="52">
        <v>6.9999999999999999E-4</v>
      </c>
      <c r="I601" s="53">
        <v>220.71</v>
      </c>
      <c r="J601" s="78">
        <v>0.15</v>
      </c>
    </row>
    <row r="602" spans="1:10" ht="25.5" x14ac:dyDescent="0.2">
      <c r="A602" s="77" t="s">
        <v>495</v>
      </c>
      <c r="B602" s="50" t="s">
        <v>769</v>
      </c>
      <c r="C602" s="49" t="s">
        <v>23</v>
      </c>
      <c r="D602" s="49" t="s">
        <v>770</v>
      </c>
      <c r="E602" s="134" t="s">
        <v>771</v>
      </c>
      <c r="F602" s="134"/>
      <c r="G602" s="51" t="s">
        <v>25</v>
      </c>
      <c r="H602" s="52">
        <v>7.9000000000000008E-3</v>
      </c>
      <c r="I602" s="53">
        <v>19.309999999999999</v>
      </c>
      <c r="J602" s="78">
        <v>0.15</v>
      </c>
    </row>
    <row r="603" spans="1:10" ht="38.25" x14ac:dyDescent="0.2">
      <c r="A603" s="77" t="s">
        <v>495</v>
      </c>
      <c r="B603" s="50" t="s">
        <v>772</v>
      </c>
      <c r="C603" s="49" t="s">
        <v>23</v>
      </c>
      <c r="D603" s="49" t="s">
        <v>773</v>
      </c>
      <c r="E603" s="134" t="s">
        <v>771</v>
      </c>
      <c r="F603" s="134"/>
      <c r="G603" s="51" t="s">
        <v>25</v>
      </c>
      <c r="H603" s="52">
        <v>7.9000000000000008E-3</v>
      </c>
      <c r="I603" s="53">
        <v>6.29</v>
      </c>
      <c r="J603" s="78">
        <v>0.04</v>
      </c>
    </row>
    <row r="604" spans="1:10" ht="25.5" x14ac:dyDescent="0.2">
      <c r="A604" s="77" t="s">
        <v>495</v>
      </c>
      <c r="B604" s="50" t="s">
        <v>774</v>
      </c>
      <c r="C604" s="49" t="s">
        <v>23</v>
      </c>
      <c r="D604" s="49" t="s">
        <v>775</v>
      </c>
      <c r="E604" s="134" t="s">
        <v>501</v>
      </c>
      <c r="F604" s="134"/>
      <c r="G604" s="51" t="s">
        <v>502</v>
      </c>
      <c r="H604" s="52">
        <v>8.9999999999999998E-4</v>
      </c>
      <c r="I604" s="53">
        <v>14.58</v>
      </c>
      <c r="J604" s="78">
        <v>0.01</v>
      </c>
    </row>
    <row r="605" spans="1:10" ht="25.5" x14ac:dyDescent="0.2">
      <c r="A605" s="77" t="s">
        <v>495</v>
      </c>
      <c r="B605" s="50" t="s">
        <v>776</v>
      </c>
      <c r="C605" s="49" t="s">
        <v>23</v>
      </c>
      <c r="D605" s="49" t="s">
        <v>777</v>
      </c>
      <c r="E605" s="134" t="s">
        <v>501</v>
      </c>
      <c r="F605" s="134"/>
      <c r="G605" s="51" t="s">
        <v>502</v>
      </c>
      <c r="H605" s="52">
        <v>5.0000000000000001E-3</v>
      </c>
      <c r="I605" s="53">
        <v>18.25</v>
      </c>
      <c r="J605" s="78">
        <v>0.09</v>
      </c>
    </row>
    <row r="606" spans="1:10" ht="25.5" x14ac:dyDescent="0.2">
      <c r="A606" s="79" t="s">
        <v>505</v>
      </c>
      <c r="B606" s="55" t="s">
        <v>778</v>
      </c>
      <c r="C606" s="54" t="s">
        <v>23</v>
      </c>
      <c r="D606" s="54" t="s">
        <v>779</v>
      </c>
      <c r="E606" s="135" t="s">
        <v>508</v>
      </c>
      <c r="F606" s="135"/>
      <c r="G606" s="56" t="s">
        <v>68</v>
      </c>
      <c r="H606" s="57">
        <v>0.43759999999999999</v>
      </c>
      <c r="I606" s="58">
        <v>7.49</v>
      </c>
      <c r="J606" s="80">
        <v>3.27</v>
      </c>
    </row>
    <row r="607" spans="1:10" x14ac:dyDescent="0.2">
      <c r="A607" s="79" t="s">
        <v>505</v>
      </c>
      <c r="B607" s="55" t="s">
        <v>780</v>
      </c>
      <c r="C607" s="54" t="s">
        <v>23</v>
      </c>
      <c r="D607" s="54" t="s">
        <v>781</v>
      </c>
      <c r="E607" s="135" t="s">
        <v>508</v>
      </c>
      <c r="F607" s="135"/>
      <c r="G607" s="56" t="s">
        <v>68</v>
      </c>
      <c r="H607" s="57">
        <v>5.8999999999999999E-3</v>
      </c>
      <c r="I607" s="58">
        <v>7.31</v>
      </c>
      <c r="J607" s="80">
        <v>0.04</v>
      </c>
    </row>
    <row r="608" spans="1:10" ht="25.5" x14ac:dyDescent="0.2">
      <c r="A608" s="79" t="s">
        <v>505</v>
      </c>
      <c r="B608" s="55" t="s">
        <v>782</v>
      </c>
      <c r="C608" s="54" t="s">
        <v>23</v>
      </c>
      <c r="D608" s="54" t="s">
        <v>783</v>
      </c>
      <c r="E608" s="135" t="s">
        <v>508</v>
      </c>
      <c r="F608" s="135"/>
      <c r="G608" s="56" t="s">
        <v>35</v>
      </c>
      <c r="H608" s="57">
        <v>3.0000000000000001E-3</v>
      </c>
      <c r="I608" s="58">
        <v>2.96</v>
      </c>
      <c r="J608" s="80">
        <v>0</v>
      </c>
    </row>
    <row r="609" spans="1:10" x14ac:dyDescent="0.2">
      <c r="A609" s="79" t="s">
        <v>505</v>
      </c>
      <c r="B609" s="55" t="s">
        <v>784</v>
      </c>
      <c r="C609" s="54" t="s">
        <v>23</v>
      </c>
      <c r="D609" s="54" t="s">
        <v>785</v>
      </c>
      <c r="E609" s="135" t="s">
        <v>508</v>
      </c>
      <c r="F609" s="135"/>
      <c r="G609" s="56" t="s">
        <v>68</v>
      </c>
      <c r="H609" s="57">
        <v>0.51880000000000004</v>
      </c>
      <c r="I609" s="58">
        <v>8.52</v>
      </c>
      <c r="J609" s="80">
        <v>4.42</v>
      </c>
    </row>
    <row r="610" spans="1:10" x14ac:dyDescent="0.2">
      <c r="A610" s="81"/>
      <c r="B610" s="82"/>
      <c r="C610" s="82"/>
      <c r="D610" s="82"/>
      <c r="E610" s="82" t="s">
        <v>515</v>
      </c>
      <c r="F610" s="83">
        <v>0.1</v>
      </c>
      <c r="G610" s="82" t="s">
        <v>516</v>
      </c>
      <c r="H610" s="83">
        <v>0</v>
      </c>
      <c r="I610" s="82" t="s">
        <v>517</v>
      </c>
      <c r="J610" s="84">
        <v>0.1</v>
      </c>
    </row>
    <row r="611" spans="1:10" x14ac:dyDescent="0.2">
      <c r="A611" s="81"/>
      <c r="B611" s="82"/>
      <c r="C611" s="82"/>
      <c r="D611" s="82"/>
      <c r="E611" s="82" t="s">
        <v>518</v>
      </c>
      <c r="F611" s="83">
        <v>1.97</v>
      </c>
      <c r="G611" s="82"/>
      <c r="H611" s="136" t="s">
        <v>519</v>
      </c>
      <c r="I611" s="136"/>
      <c r="J611" s="84">
        <v>10.199999999999999</v>
      </c>
    </row>
    <row r="612" spans="1:10" ht="15" thickBot="1" x14ac:dyDescent="0.25">
      <c r="A612" s="85"/>
      <c r="B612" s="86"/>
      <c r="C612" s="86"/>
      <c r="D612" s="86"/>
      <c r="E612" s="86"/>
      <c r="F612" s="86"/>
      <c r="G612" s="86" t="s">
        <v>520</v>
      </c>
      <c r="H612" s="87">
        <v>17822.03</v>
      </c>
      <c r="I612" s="86" t="s">
        <v>521</v>
      </c>
      <c r="J612" s="88">
        <v>181784.7</v>
      </c>
    </row>
    <row r="613" spans="1:10" ht="15" thickTop="1" x14ac:dyDescent="0.2">
      <c r="A613" s="89"/>
      <c r="B613" s="60"/>
      <c r="C613" s="60"/>
      <c r="D613" s="60"/>
      <c r="E613" s="60"/>
      <c r="F613" s="60"/>
      <c r="G613" s="60"/>
      <c r="H613" s="60"/>
      <c r="I613" s="60"/>
      <c r="J613" s="90"/>
    </row>
    <row r="614" spans="1:10" x14ac:dyDescent="0.2">
      <c r="A614" s="91" t="s">
        <v>194</v>
      </c>
      <c r="B614" s="39"/>
      <c r="C614" s="39"/>
      <c r="D614" s="39" t="s">
        <v>195</v>
      </c>
      <c r="E614" s="39"/>
      <c r="F614" s="138"/>
      <c r="G614" s="138"/>
      <c r="H614" s="40"/>
      <c r="I614" s="39"/>
      <c r="J614" s="92">
        <v>9558.06</v>
      </c>
    </row>
    <row r="615" spans="1:10" ht="15" x14ac:dyDescent="0.2">
      <c r="A615" s="73" t="s">
        <v>196</v>
      </c>
      <c r="B615" s="42" t="s">
        <v>10</v>
      </c>
      <c r="C615" s="41" t="s">
        <v>11</v>
      </c>
      <c r="D615" s="41" t="s">
        <v>12</v>
      </c>
      <c r="E615" s="137" t="s">
        <v>492</v>
      </c>
      <c r="F615" s="137"/>
      <c r="G615" s="43" t="s">
        <v>13</v>
      </c>
      <c r="H615" s="42" t="s">
        <v>14</v>
      </c>
      <c r="I615" s="42" t="s">
        <v>15</v>
      </c>
      <c r="J615" s="74" t="s">
        <v>17</v>
      </c>
    </row>
    <row r="616" spans="1:10" ht="25.5" x14ac:dyDescent="0.2">
      <c r="A616" s="75" t="s">
        <v>493</v>
      </c>
      <c r="B616" s="45" t="s">
        <v>197</v>
      </c>
      <c r="C616" s="44" t="s">
        <v>23</v>
      </c>
      <c r="D616" s="44" t="s">
        <v>198</v>
      </c>
      <c r="E616" s="133" t="s">
        <v>786</v>
      </c>
      <c r="F616" s="133"/>
      <c r="G616" s="46" t="s">
        <v>25</v>
      </c>
      <c r="H616" s="47">
        <v>1</v>
      </c>
      <c r="I616" s="48">
        <v>9.92</v>
      </c>
      <c r="J616" s="76">
        <v>9.92</v>
      </c>
    </row>
    <row r="617" spans="1:10" ht="25.5" x14ac:dyDescent="0.2">
      <c r="A617" s="77" t="s">
        <v>495</v>
      </c>
      <c r="B617" s="50" t="s">
        <v>503</v>
      </c>
      <c r="C617" s="49" t="s">
        <v>23</v>
      </c>
      <c r="D617" s="49" t="s">
        <v>504</v>
      </c>
      <c r="E617" s="134" t="s">
        <v>501</v>
      </c>
      <c r="F617" s="134"/>
      <c r="G617" s="51" t="s">
        <v>502</v>
      </c>
      <c r="H617" s="52">
        <v>0.4</v>
      </c>
      <c r="I617" s="53">
        <v>17.100000000000001</v>
      </c>
      <c r="J617" s="78">
        <v>6.84</v>
      </c>
    </row>
    <row r="618" spans="1:10" ht="25.5" x14ac:dyDescent="0.2">
      <c r="A618" s="79" t="s">
        <v>505</v>
      </c>
      <c r="B618" s="55" t="s">
        <v>787</v>
      </c>
      <c r="C618" s="54" t="s">
        <v>23</v>
      </c>
      <c r="D618" s="54" t="s">
        <v>788</v>
      </c>
      <c r="E618" s="135" t="s">
        <v>508</v>
      </c>
      <c r="F618" s="135"/>
      <c r="G618" s="56" t="s">
        <v>591</v>
      </c>
      <c r="H618" s="57">
        <v>0.4</v>
      </c>
      <c r="I618" s="58">
        <v>7.71</v>
      </c>
      <c r="J618" s="80">
        <v>3.08</v>
      </c>
    </row>
    <row r="619" spans="1:10" x14ac:dyDescent="0.2">
      <c r="A619" s="81"/>
      <c r="B619" s="82"/>
      <c r="C619" s="82"/>
      <c r="D619" s="82"/>
      <c r="E619" s="82" t="s">
        <v>515</v>
      </c>
      <c r="F619" s="83">
        <v>4.99</v>
      </c>
      <c r="G619" s="82" t="s">
        <v>516</v>
      </c>
      <c r="H619" s="83">
        <v>0</v>
      </c>
      <c r="I619" s="82" t="s">
        <v>517</v>
      </c>
      <c r="J619" s="84">
        <v>4.99</v>
      </c>
    </row>
    <row r="620" spans="1:10" x14ac:dyDescent="0.2">
      <c r="A620" s="81"/>
      <c r="B620" s="82"/>
      <c r="C620" s="82"/>
      <c r="D620" s="82"/>
      <c r="E620" s="82" t="s">
        <v>518</v>
      </c>
      <c r="F620" s="83">
        <v>2.38</v>
      </c>
      <c r="G620" s="82"/>
      <c r="H620" s="136" t="s">
        <v>519</v>
      </c>
      <c r="I620" s="136"/>
      <c r="J620" s="84">
        <v>12.3</v>
      </c>
    </row>
    <row r="621" spans="1:10" ht="15" thickBot="1" x14ac:dyDescent="0.25">
      <c r="A621" s="85"/>
      <c r="B621" s="86"/>
      <c r="C621" s="86"/>
      <c r="D621" s="86"/>
      <c r="E621" s="86"/>
      <c r="F621" s="86"/>
      <c r="G621" s="86" t="s">
        <v>520</v>
      </c>
      <c r="H621" s="87">
        <v>379.63</v>
      </c>
      <c r="I621" s="86" t="s">
        <v>521</v>
      </c>
      <c r="J621" s="88">
        <v>4669.4399999999996</v>
      </c>
    </row>
    <row r="622" spans="1:10" ht="15" thickTop="1" x14ac:dyDescent="0.2">
      <c r="A622" s="89"/>
      <c r="B622" s="60"/>
      <c r="C622" s="60"/>
      <c r="D622" s="60"/>
      <c r="E622" s="60"/>
      <c r="F622" s="60"/>
      <c r="G622" s="60"/>
      <c r="H622" s="60"/>
      <c r="I622" s="60"/>
      <c r="J622" s="90"/>
    </row>
    <row r="623" spans="1:10" ht="15" x14ac:dyDescent="0.2">
      <c r="A623" s="73" t="s">
        <v>199</v>
      </c>
      <c r="B623" s="42" t="s">
        <v>10</v>
      </c>
      <c r="C623" s="41" t="s">
        <v>11</v>
      </c>
      <c r="D623" s="41" t="s">
        <v>12</v>
      </c>
      <c r="E623" s="137" t="s">
        <v>492</v>
      </c>
      <c r="F623" s="137"/>
      <c r="G623" s="43" t="s">
        <v>13</v>
      </c>
      <c r="H623" s="42" t="s">
        <v>14</v>
      </c>
      <c r="I623" s="42" t="s">
        <v>15</v>
      </c>
      <c r="J623" s="74" t="s">
        <v>17</v>
      </c>
    </row>
    <row r="624" spans="1:10" ht="25.5" x14ac:dyDescent="0.2">
      <c r="A624" s="75" t="s">
        <v>493</v>
      </c>
      <c r="B624" s="45" t="s">
        <v>200</v>
      </c>
      <c r="C624" s="44" t="s">
        <v>23</v>
      </c>
      <c r="D624" s="44" t="s">
        <v>201</v>
      </c>
      <c r="E624" s="133" t="s">
        <v>786</v>
      </c>
      <c r="F624" s="133"/>
      <c r="G624" s="46" t="s">
        <v>25</v>
      </c>
      <c r="H624" s="47">
        <v>1</v>
      </c>
      <c r="I624" s="48">
        <v>4.79</v>
      </c>
      <c r="J624" s="76">
        <v>4.79</v>
      </c>
    </row>
    <row r="625" spans="1:10" ht="25.5" x14ac:dyDescent="0.2">
      <c r="A625" s="77" t="s">
        <v>495</v>
      </c>
      <c r="B625" s="50" t="s">
        <v>789</v>
      </c>
      <c r="C625" s="49" t="s">
        <v>23</v>
      </c>
      <c r="D625" s="49" t="s">
        <v>790</v>
      </c>
      <c r="E625" s="134" t="s">
        <v>501</v>
      </c>
      <c r="F625" s="134"/>
      <c r="G625" s="51" t="s">
        <v>502</v>
      </c>
      <c r="H625" s="52">
        <v>0.2</v>
      </c>
      <c r="I625" s="53">
        <v>18.02</v>
      </c>
      <c r="J625" s="78">
        <v>3.6</v>
      </c>
    </row>
    <row r="626" spans="1:10" x14ac:dyDescent="0.2">
      <c r="A626" s="79" t="s">
        <v>505</v>
      </c>
      <c r="B626" s="55" t="s">
        <v>791</v>
      </c>
      <c r="C626" s="54" t="s">
        <v>23</v>
      </c>
      <c r="D626" s="54" t="s">
        <v>792</v>
      </c>
      <c r="E626" s="135" t="s">
        <v>508</v>
      </c>
      <c r="F626" s="135"/>
      <c r="G626" s="56" t="s">
        <v>25</v>
      </c>
      <c r="H626" s="57">
        <v>1.1000000000000001</v>
      </c>
      <c r="I626" s="58">
        <v>1.0900000000000001</v>
      </c>
      <c r="J626" s="80">
        <v>1.19</v>
      </c>
    </row>
    <row r="627" spans="1:10" x14ac:dyDescent="0.2">
      <c r="A627" s="81"/>
      <c r="B627" s="82"/>
      <c r="C627" s="82"/>
      <c r="D627" s="82"/>
      <c r="E627" s="82" t="s">
        <v>515</v>
      </c>
      <c r="F627" s="83">
        <v>2.66</v>
      </c>
      <c r="G627" s="82" t="s">
        <v>516</v>
      </c>
      <c r="H627" s="83">
        <v>0</v>
      </c>
      <c r="I627" s="82" t="s">
        <v>517</v>
      </c>
      <c r="J627" s="84">
        <v>2.66</v>
      </c>
    </row>
    <row r="628" spans="1:10" x14ac:dyDescent="0.2">
      <c r="A628" s="81"/>
      <c r="B628" s="82"/>
      <c r="C628" s="82"/>
      <c r="D628" s="82"/>
      <c r="E628" s="82" t="s">
        <v>518</v>
      </c>
      <c r="F628" s="83">
        <v>1.1499999999999999</v>
      </c>
      <c r="G628" s="82"/>
      <c r="H628" s="136" t="s">
        <v>519</v>
      </c>
      <c r="I628" s="136"/>
      <c r="J628" s="84">
        <v>5.94</v>
      </c>
    </row>
    <row r="629" spans="1:10" ht="15" thickBot="1" x14ac:dyDescent="0.25">
      <c r="A629" s="85"/>
      <c r="B629" s="86"/>
      <c r="C629" s="86"/>
      <c r="D629" s="86"/>
      <c r="E629" s="86"/>
      <c r="F629" s="86"/>
      <c r="G629" s="86" t="s">
        <v>520</v>
      </c>
      <c r="H629" s="87">
        <v>823</v>
      </c>
      <c r="I629" s="86" t="s">
        <v>521</v>
      </c>
      <c r="J629" s="88">
        <v>4888.62</v>
      </c>
    </row>
    <row r="630" spans="1:10" ht="15" thickTop="1" x14ac:dyDescent="0.2">
      <c r="A630" s="89"/>
      <c r="B630" s="60"/>
      <c r="C630" s="60"/>
      <c r="D630" s="60"/>
      <c r="E630" s="60"/>
      <c r="F630" s="60"/>
      <c r="G630" s="60"/>
      <c r="H630" s="60"/>
      <c r="I630" s="60"/>
      <c r="J630" s="90"/>
    </row>
    <row r="631" spans="1:10" x14ac:dyDescent="0.2">
      <c r="A631" s="91" t="s">
        <v>202</v>
      </c>
      <c r="B631" s="39"/>
      <c r="C631" s="39"/>
      <c r="D631" s="39" t="s">
        <v>203</v>
      </c>
      <c r="E631" s="39"/>
      <c r="F631" s="138"/>
      <c r="G631" s="138"/>
      <c r="H631" s="40"/>
      <c r="I631" s="39"/>
      <c r="J631" s="92">
        <v>211227.24</v>
      </c>
    </row>
    <row r="632" spans="1:10" ht="15" x14ac:dyDescent="0.2">
      <c r="A632" s="73" t="s">
        <v>204</v>
      </c>
      <c r="B632" s="42" t="s">
        <v>10</v>
      </c>
      <c r="C632" s="41" t="s">
        <v>11</v>
      </c>
      <c r="D632" s="41" t="s">
        <v>12</v>
      </c>
      <c r="E632" s="137" t="s">
        <v>492</v>
      </c>
      <c r="F632" s="137"/>
      <c r="G632" s="43" t="s">
        <v>13</v>
      </c>
      <c r="H632" s="42" t="s">
        <v>14</v>
      </c>
      <c r="I632" s="42" t="s">
        <v>15</v>
      </c>
      <c r="J632" s="74" t="s">
        <v>17</v>
      </c>
    </row>
    <row r="633" spans="1:10" ht="51" x14ac:dyDescent="0.2">
      <c r="A633" s="75" t="s">
        <v>493</v>
      </c>
      <c r="B633" s="45" t="s">
        <v>205</v>
      </c>
      <c r="C633" s="44" t="s">
        <v>23</v>
      </c>
      <c r="D633" s="44" t="s">
        <v>206</v>
      </c>
      <c r="E633" s="133" t="s">
        <v>793</v>
      </c>
      <c r="F633" s="133"/>
      <c r="G633" s="46" t="s">
        <v>25</v>
      </c>
      <c r="H633" s="47">
        <v>1</v>
      </c>
      <c r="I633" s="48">
        <v>7.33</v>
      </c>
      <c r="J633" s="76">
        <v>7.33</v>
      </c>
    </row>
    <row r="634" spans="1:10" ht="38.25" x14ac:dyDescent="0.2">
      <c r="A634" s="77" t="s">
        <v>495</v>
      </c>
      <c r="B634" s="50" t="s">
        <v>794</v>
      </c>
      <c r="C634" s="49" t="s">
        <v>23</v>
      </c>
      <c r="D634" s="49" t="s">
        <v>795</v>
      </c>
      <c r="E634" s="134" t="s">
        <v>501</v>
      </c>
      <c r="F634" s="134"/>
      <c r="G634" s="51" t="s">
        <v>44</v>
      </c>
      <c r="H634" s="52">
        <v>4.1999999999999997E-3</v>
      </c>
      <c r="I634" s="53">
        <v>421.54</v>
      </c>
      <c r="J634" s="78">
        <v>1.77</v>
      </c>
    </row>
    <row r="635" spans="1:10" ht="25.5" x14ac:dyDescent="0.2">
      <c r="A635" s="77" t="s">
        <v>495</v>
      </c>
      <c r="B635" s="50" t="s">
        <v>634</v>
      </c>
      <c r="C635" s="49" t="s">
        <v>23</v>
      </c>
      <c r="D635" s="49" t="s">
        <v>635</v>
      </c>
      <c r="E635" s="134" t="s">
        <v>501</v>
      </c>
      <c r="F635" s="134"/>
      <c r="G635" s="51" t="s">
        <v>502</v>
      </c>
      <c r="H635" s="52">
        <v>0.183</v>
      </c>
      <c r="I635" s="53">
        <v>21.94</v>
      </c>
      <c r="J635" s="78">
        <v>4.01</v>
      </c>
    </row>
    <row r="636" spans="1:10" ht="25.5" x14ac:dyDescent="0.2">
      <c r="A636" s="77" t="s">
        <v>495</v>
      </c>
      <c r="B636" s="50" t="s">
        <v>503</v>
      </c>
      <c r="C636" s="49" t="s">
        <v>23</v>
      </c>
      <c r="D636" s="49" t="s">
        <v>504</v>
      </c>
      <c r="E636" s="134" t="s">
        <v>501</v>
      </c>
      <c r="F636" s="134"/>
      <c r="G636" s="51" t="s">
        <v>502</v>
      </c>
      <c r="H636" s="52">
        <v>9.0999999999999998E-2</v>
      </c>
      <c r="I636" s="53">
        <v>17.100000000000001</v>
      </c>
      <c r="J636" s="78">
        <v>1.55</v>
      </c>
    </row>
    <row r="637" spans="1:10" x14ac:dyDescent="0.2">
      <c r="A637" s="81"/>
      <c r="B637" s="82"/>
      <c r="C637" s="82"/>
      <c r="D637" s="82"/>
      <c r="E637" s="82" t="s">
        <v>515</v>
      </c>
      <c r="F637" s="83">
        <v>4.5199999999999996</v>
      </c>
      <c r="G637" s="82" t="s">
        <v>516</v>
      </c>
      <c r="H637" s="83">
        <v>0</v>
      </c>
      <c r="I637" s="82" t="s">
        <v>517</v>
      </c>
      <c r="J637" s="84">
        <v>4.5199999999999996</v>
      </c>
    </row>
    <row r="638" spans="1:10" x14ac:dyDescent="0.2">
      <c r="A638" s="81"/>
      <c r="B638" s="82"/>
      <c r="C638" s="82"/>
      <c r="D638" s="82"/>
      <c r="E638" s="82" t="s">
        <v>518</v>
      </c>
      <c r="F638" s="83">
        <v>1.76</v>
      </c>
      <c r="G638" s="82"/>
      <c r="H638" s="136" t="s">
        <v>519</v>
      </c>
      <c r="I638" s="136"/>
      <c r="J638" s="84">
        <v>9.09</v>
      </c>
    </row>
    <row r="639" spans="1:10" ht="15" thickBot="1" x14ac:dyDescent="0.25">
      <c r="A639" s="85"/>
      <c r="B639" s="86"/>
      <c r="C639" s="86"/>
      <c r="D639" s="86"/>
      <c r="E639" s="86"/>
      <c r="F639" s="86"/>
      <c r="G639" s="86" t="s">
        <v>520</v>
      </c>
      <c r="H639" s="87">
        <v>2301.7199999999998</v>
      </c>
      <c r="I639" s="86" t="s">
        <v>521</v>
      </c>
      <c r="J639" s="88">
        <v>20922.63</v>
      </c>
    </row>
    <row r="640" spans="1:10" ht="15" thickTop="1" x14ac:dyDescent="0.2">
      <c r="A640" s="89"/>
      <c r="B640" s="60"/>
      <c r="C640" s="60"/>
      <c r="D640" s="60"/>
      <c r="E640" s="60"/>
      <c r="F640" s="60"/>
      <c r="G640" s="60"/>
      <c r="H640" s="60"/>
      <c r="I640" s="60"/>
      <c r="J640" s="90"/>
    </row>
    <row r="641" spans="1:10" ht="15" x14ac:dyDescent="0.2">
      <c r="A641" s="73" t="s">
        <v>207</v>
      </c>
      <c r="B641" s="42" t="s">
        <v>10</v>
      </c>
      <c r="C641" s="41" t="s">
        <v>11</v>
      </c>
      <c r="D641" s="41" t="s">
        <v>12</v>
      </c>
      <c r="E641" s="137" t="s">
        <v>492</v>
      </c>
      <c r="F641" s="137"/>
      <c r="G641" s="43" t="s">
        <v>13</v>
      </c>
      <c r="H641" s="42" t="s">
        <v>14</v>
      </c>
      <c r="I641" s="42" t="s">
        <v>15</v>
      </c>
      <c r="J641" s="74" t="s">
        <v>17</v>
      </c>
    </row>
    <row r="642" spans="1:10" ht="38.25" x14ac:dyDescent="0.2">
      <c r="A642" s="75" t="s">
        <v>493</v>
      </c>
      <c r="B642" s="45" t="s">
        <v>208</v>
      </c>
      <c r="C642" s="44" t="s">
        <v>23</v>
      </c>
      <c r="D642" s="44" t="s">
        <v>209</v>
      </c>
      <c r="E642" s="133" t="s">
        <v>793</v>
      </c>
      <c r="F642" s="133"/>
      <c r="G642" s="46" t="s">
        <v>25</v>
      </c>
      <c r="H642" s="47">
        <v>1</v>
      </c>
      <c r="I642" s="48">
        <v>4.13</v>
      </c>
      <c r="J642" s="76">
        <v>4.13</v>
      </c>
    </row>
    <row r="643" spans="1:10" ht="38.25" x14ac:dyDescent="0.2">
      <c r="A643" s="77" t="s">
        <v>495</v>
      </c>
      <c r="B643" s="50" t="s">
        <v>796</v>
      </c>
      <c r="C643" s="49" t="s">
        <v>23</v>
      </c>
      <c r="D643" s="49" t="s">
        <v>797</v>
      </c>
      <c r="E643" s="134" t="s">
        <v>501</v>
      </c>
      <c r="F643" s="134"/>
      <c r="G643" s="51" t="s">
        <v>44</v>
      </c>
      <c r="H643" s="52">
        <v>1.5E-3</v>
      </c>
      <c r="I643" s="53">
        <v>2161.6</v>
      </c>
      <c r="J643" s="78">
        <v>3.24</v>
      </c>
    </row>
    <row r="644" spans="1:10" ht="25.5" x14ac:dyDescent="0.2">
      <c r="A644" s="77" t="s">
        <v>495</v>
      </c>
      <c r="B644" s="50" t="s">
        <v>634</v>
      </c>
      <c r="C644" s="49" t="s">
        <v>23</v>
      </c>
      <c r="D644" s="49" t="s">
        <v>635</v>
      </c>
      <c r="E644" s="134" t="s">
        <v>501</v>
      </c>
      <c r="F644" s="134"/>
      <c r="G644" s="51" t="s">
        <v>502</v>
      </c>
      <c r="H644" s="52">
        <v>3.7999999999999999E-2</v>
      </c>
      <c r="I644" s="53">
        <v>21.94</v>
      </c>
      <c r="J644" s="78">
        <v>0.83</v>
      </c>
    </row>
    <row r="645" spans="1:10" ht="25.5" x14ac:dyDescent="0.2">
      <c r="A645" s="77" t="s">
        <v>495</v>
      </c>
      <c r="B645" s="50" t="s">
        <v>503</v>
      </c>
      <c r="C645" s="49" t="s">
        <v>23</v>
      </c>
      <c r="D645" s="49" t="s">
        <v>504</v>
      </c>
      <c r="E645" s="134" t="s">
        <v>501</v>
      </c>
      <c r="F645" s="134"/>
      <c r="G645" s="51" t="s">
        <v>502</v>
      </c>
      <c r="H645" s="52">
        <v>3.8E-3</v>
      </c>
      <c r="I645" s="53">
        <v>17.100000000000001</v>
      </c>
      <c r="J645" s="78">
        <v>0.06</v>
      </c>
    </row>
    <row r="646" spans="1:10" x14ac:dyDescent="0.2">
      <c r="A646" s="81"/>
      <c r="B646" s="82"/>
      <c r="C646" s="82"/>
      <c r="D646" s="82"/>
      <c r="E646" s="82" t="s">
        <v>515</v>
      </c>
      <c r="F646" s="83">
        <v>0.78</v>
      </c>
      <c r="G646" s="82" t="s">
        <v>516</v>
      </c>
      <c r="H646" s="83">
        <v>0</v>
      </c>
      <c r="I646" s="82" t="s">
        <v>517</v>
      </c>
      <c r="J646" s="84">
        <v>0.78</v>
      </c>
    </row>
    <row r="647" spans="1:10" x14ac:dyDescent="0.2">
      <c r="A647" s="81"/>
      <c r="B647" s="82"/>
      <c r="C647" s="82"/>
      <c r="D647" s="82"/>
      <c r="E647" s="82" t="s">
        <v>518</v>
      </c>
      <c r="F647" s="83">
        <v>0.99</v>
      </c>
      <c r="G647" s="82"/>
      <c r="H647" s="136" t="s">
        <v>519</v>
      </c>
      <c r="I647" s="136"/>
      <c r="J647" s="84">
        <v>5.12</v>
      </c>
    </row>
    <row r="648" spans="1:10" ht="15" thickBot="1" x14ac:dyDescent="0.25">
      <c r="A648" s="85"/>
      <c r="B648" s="86"/>
      <c r="C648" s="86"/>
      <c r="D648" s="86"/>
      <c r="E648" s="86"/>
      <c r="F648" s="86"/>
      <c r="G648" s="86" t="s">
        <v>520</v>
      </c>
      <c r="H648" s="87">
        <v>72</v>
      </c>
      <c r="I648" s="86" t="s">
        <v>521</v>
      </c>
      <c r="J648" s="88">
        <v>368.64</v>
      </c>
    </row>
    <row r="649" spans="1:10" ht="15" thickTop="1" x14ac:dyDescent="0.2">
      <c r="A649" s="89"/>
      <c r="B649" s="60"/>
      <c r="C649" s="60"/>
      <c r="D649" s="60"/>
      <c r="E649" s="60"/>
      <c r="F649" s="60"/>
      <c r="G649" s="60"/>
      <c r="H649" s="60"/>
      <c r="I649" s="60"/>
      <c r="J649" s="90"/>
    </row>
    <row r="650" spans="1:10" ht="15" x14ac:dyDescent="0.2">
      <c r="A650" s="73" t="s">
        <v>210</v>
      </c>
      <c r="B650" s="42" t="s">
        <v>10</v>
      </c>
      <c r="C650" s="41" t="s">
        <v>11</v>
      </c>
      <c r="D650" s="41" t="s">
        <v>12</v>
      </c>
      <c r="E650" s="137" t="s">
        <v>492</v>
      </c>
      <c r="F650" s="137"/>
      <c r="G650" s="43" t="s">
        <v>13</v>
      </c>
      <c r="H650" s="42" t="s">
        <v>14</v>
      </c>
      <c r="I650" s="42" t="s">
        <v>15</v>
      </c>
      <c r="J650" s="74" t="s">
        <v>17</v>
      </c>
    </row>
    <row r="651" spans="1:10" ht="63.75" x14ac:dyDescent="0.2">
      <c r="A651" s="75" t="s">
        <v>493</v>
      </c>
      <c r="B651" s="45" t="s">
        <v>211</v>
      </c>
      <c r="C651" s="44" t="s">
        <v>23</v>
      </c>
      <c r="D651" s="44" t="s">
        <v>212</v>
      </c>
      <c r="E651" s="133" t="s">
        <v>793</v>
      </c>
      <c r="F651" s="133"/>
      <c r="G651" s="46" t="s">
        <v>25</v>
      </c>
      <c r="H651" s="47">
        <v>1</v>
      </c>
      <c r="I651" s="48">
        <v>32.29</v>
      </c>
      <c r="J651" s="76">
        <v>32.29</v>
      </c>
    </row>
    <row r="652" spans="1:10" ht="51" x14ac:dyDescent="0.2">
      <c r="A652" s="77" t="s">
        <v>495</v>
      </c>
      <c r="B652" s="50" t="s">
        <v>693</v>
      </c>
      <c r="C652" s="49" t="s">
        <v>23</v>
      </c>
      <c r="D652" s="49" t="s">
        <v>694</v>
      </c>
      <c r="E652" s="134" t="s">
        <v>501</v>
      </c>
      <c r="F652" s="134"/>
      <c r="G652" s="51" t="s">
        <v>44</v>
      </c>
      <c r="H652" s="52">
        <v>3.7600000000000001E-2</v>
      </c>
      <c r="I652" s="53">
        <v>536.29999999999995</v>
      </c>
      <c r="J652" s="78">
        <v>20.16</v>
      </c>
    </row>
    <row r="653" spans="1:10" ht="25.5" x14ac:dyDescent="0.2">
      <c r="A653" s="77" t="s">
        <v>495</v>
      </c>
      <c r="B653" s="50" t="s">
        <v>634</v>
      </c>
      <c r="C653" s="49" t="s">
        <v>23</v>
      </c>
      <c r="D653" s="49" t="s">
        <v>635</v>
      </c>
      <c r="E653" s="134" t="s">
        <v>501</v>
      </c>
      <c r="F653" s="134"/>
      <c r="G653" s="51" t="s">
        <v>502</v>
      </c>
      <c r="H653" s="52">
        <v>0.43</v>
      </c>
      <c r="I653" s="53">
        <v>21.94</v>
      </c>
      <c r="J653" s="78">
        <v>9.43</v>
      </c>
    </row>
    <row r="654" spans="1:10" ht="25.5" x14ac:dyDescent="0.2">
      <c r="A654" s="77" t="s">
        <v>495</v>
      </c>
      <c r="B654" s="50" t="s">
        <v>503</v>
      </c>
      <c r="C654" s="49" t="s">
        <v>23</v>
      </c>
      <c r="D654" s="49" t="s">
        <v>504</v>
      </c>
      <c r="E654" s="134" t="s">
        <v>501</v>
      </c>
      <c r="F654" s="134"/>
      <c r="G654" s="51" t="s">
        <v>502</v>
      </c>
      <c r="H654" s="52">
        <v>0.158</v>
      </c>
      <c r="I654" s="53">
        <v>17.100000000000001</v>
      </c>
      <c r="J654" s="78">
        <v>2.7</v>
      </c>
    </row>
    <row r="655" spans="1:10" x14ac:dyDescent="0.2">
      <c r="A655" s="81"/>
      <c r="B655" s="82"/>
      <c r="C655" s="82"/>
      <c r="D655" s="82"/>
      <c r="E655" s="82" t="s">
        <v>515</v>
      </c>
      <c r="F655" s="83">
        <v>11.66</v>
      </c>
      <c r="G655" s="82" t="s">
        <v>516</v>
      </c>
      <c r="H655" s="83">
        <v>0</v>
      </c>
      <c r="I655" s="82" t="s">
        <v>517</v>
      </c>
      <c r="J655" s="84">
        <v>11.66</v>
      </c>
    </row>
    <row r="656" spans="1:10" x14ac:dyDescent="0.2">
      <c r="A656" s="81"/>
      <c r="B656" s="82"/>
      <c r="C656" s="82"/>
      <c r="D656" s="82"/>
      <c r="E656" s="82" t="s">
        <v>518</v>
      </c>
      <c r="F656" s="83">
        <v>7.75</v>
      </c>
      <c r="G656" s="82"/>
      <c r="H656" s="136" t="s">
        <v>519</v>
      </c>
      <c r="I656" s="136"/>
      <c r="J656" s="84">
        <v>40.04</v>
      </c>
    </row>
    <row r="657" spans="1:10" ht="15" thickBot="1" x14ac:dyDescent="0.25">
      <c r="A657" s="85"/>
      <c r="B657" s="86"/>
      <c r="C657" s="86"/>
      <c r="D657" s="86"/>
      <c r="E657" s="86"/>
      <c r="F657" s="86"/>
      <c r="G657" s="86" t="s">
        <v>520</v>
      </c>
      <c r="H657" s="87">
        <v>2301.7199999999998</v>
      </c>
      <c r="I657" s="86" t="s">
        <v>521</v>
      </c>
      <c r="J657" s="88">
        <v>92160.86</v>
      </c>
    </row>
    <row r="658" spans="1:10" ht="15" thickTop="1" x14ac:dyDescent="0.2">
      <c r="A658" s="89"/>
      <c r="B658" s="60"/>
      <c r="C658" s="60"/>
      <c r="D658" s="60"/>
      <c r="E658" s="60"/>
      <c r="F658" s="60"/>
      <c r="G658" s="60"/>
      <c r="H658" s="60"/>
      <c r="I658" s="60"/>
      <c r="J658" s="90"/>
    </row>
    <row r="659" spans="1:10" ht="15" x14ac:dyDescent="0.2">
      <c r="A659" s="73" t="s">
        <v>213</v>
      </c>
      <c r="B659" s="42" t="s">
        <v>10</v>
      </c>
      <c r="C659" s="41" t="s">
        <v>11</v>
      </c>
      <c r="D659" s="41" t="s">
        <v>12</v>
      </c>
      <c r="E659" s="137" t="s">
        <v>492</v>
      </c>
      <c r="F659" s="137"/>
      <c r="G659" s="43" t="s">
        <v>13</v>
      </c>
      <c r="H659" s="42" t="s">
        <v>14</v>
      </c>
      <c r="I659" s="42" t="s">
        <v>15</v>
      </c>
      <c r="J659" s="74" t="s">
        <v>17</v>
      </c>
    </row>
    <row r="660" spans="1:10" ht="25.5" x14ac:dyDescent="0.2">
      <c r="A660" s="75" t="s">
        <v>493</v>
      </c>
      <c r="B660" s="45" t="s">
        <v>214</v>
      </c>
      <c r="C660" s="44" t="s">
        <v>23</v>
      </c>
      <c r="D660" s="44" t="s">
        <v>215</v>
      </c>
      <c r="E660" s="133" t="s">
        <v>793</v>
      </c>
      <c r="F660" s="133"/>
      <c r="G660" s="46" t="s">
        <v>25</v>
      </c>
      <c r="H660" s="47">
        <v>1</v>
      </c>
      <c r="I660" s="48">
        <v>23.43</v>
      </c>
      <c r="J660" s="76">
        <v>23.43</v>
      </c>
    </row>
    <row r="661" spans="1:10" ht="38.25" x14ac:dyDescent="0.2">
      <c r="A661" s="77" t="s">
        <v>495</v>
      </c>
      <c r="B661" s="50" t="s">
        <v>798</v>
      </c>
      <c r="C661" s="49" t="s">
        <v>23</v>
      </c>
      <c r="D661" s="49" t="s">
        <v>799</v>
      </c>
      <c r="E661" s="134" t="s">
        <v>615</v>
      </c>
      <c r="F661" s="134"/>
      <c r="G661" s="51" t="s">
        <v>616</v>
      </c>
      <c r="H661" s="52">
        <v>3.5999999999999999E-3</v>
      </c>
      <c r="I661" s="53">
        <v>1.57</v>
      </c>
      <c r="J661" s="78">
        <v>0</v>
      </c>
    </row>
    <row r="662" spans="1:10" ht="25.5" x14ac:dyDescent="0.2">
      <c r="A662" s="77" t="s">
        <v>495</v>
      </c>
      <c r="B662" s="50" t="s">
        <v>800</v>
      </c>
      <c r="C662" s="49" t="s">
        <v>23</v>
      </c>
      <c r="D662" s="49" t="s">
        <v>801</v>
      </c>
      <c r="E662" s="134" t="s">
        <v>501</v>
      </c>
      <c r="F662" s="134"/>
      <c r="G662" s="51" t="s">
        <v>502</v>
      </c>
      <c r="H662" s="52">
        <v>3.5999999999999999E-3</v>
      </c>
      <c r="I662" s="53">
        <v>17.920000000000002</v>
      </c>
      <c r="J662" s="78">
        <v>0.06</v>
      </c>
    </row>
    <row r="663" spans="1:10" ht="25.5" x14ac:dyDescent="0.2">
      <c r="A663" s="77" t="s">
        <v>495</v>
      </c>
      <c r="B663" s="50" t="s">
        <v>634</v>
      </c>
      <c r="C663" s="49" t="s">
        <v>23</v>
      </c>
      <c r="D663" s="49" t="s">
        <v>635</v>
      </c>
      <c r="E663" s="134" t="s">
        <v>501</v>
      </c>
      <c r="F663" s="134"/>
      <c r="G663" s="51" t="s">
        <v>502</v>
      </c>
      <c r="H663" s="52">
        <v>0.5</v>
      </c>
      <c r="I663" s="53">
        <v>21.94</v>
      </c>
      <c r="J663" s="78">
        <v>10.97</v>
      </c>
    </row>
    <row r="664" spans="1:10" ht="25.5" x14ac:dyDescent="0.2">
      <c r="A664" s="77" t="s">
        <v>495</v>
      </c>
      <c r="B664" s="50" t="s">
        <v>503</v>
      </c>
      <c r="C664" s="49" t="s">
        <v>23</v>
      </c>
      <c r="D664" s="49" t="s">
        <v>504</v>
      </c>
      <c r="E664" s="134" t="s">
        <v>501</v>
      </c>
      <c r="F664" s="134"/>
      <c r="G664" s="51" t="s">
        <v>502</v>
      </c>
      <c r="H664" s="52">
        <v>0.5</v>
      </c>
      <c r="I664" s="53">
        <v>17.100000000000001</v>
      </c>
      <c r="J664" s="78">
        <v>8.5500000000000007</v>
      </c>
    </row>
    <row r="665" spans="1:10" ht="25.5" x14ac:dyDescent="0.2">
      <c r="A665" s="79" t="s">
        <v>505</v>
      </c>
      <c r="B665" s="55" t="s">
        <v>802</v>
      </c>
      <c r="C665" s="54" t="s">
        <v>23</v>
      </c>
      <c r="D665" s="54" t="s">
        <v>803</v>
      </c>
      <c r="E665" s="135" t="s">
        <v>508</v>
      </c>
      <c r="F665" s="135"/>
      <c r="G665" s="56" t="s">
        <v>68</v>
      </c>
      <c r="H665" s="57">
        <v>7</v>
      </c>
      <c r="I665" s="58">
        <v>0.55000000000000004</v>
      </c>
      <c r="J665" s="80">
        <v>3.85</v>
      </c>
    </row>
    <row r="666" spans="1:10" x14ac:dyDescent="0.2">
      <c r="A666" s="81"/>
      <c r="B666" s="82"/>
      <c r="C666" s="82"/>
      <c r="D666" s="82"/>
      <c r="E666" s="82" t="s">
        <v>515</v>
      </c>
      <c r="F666" s="83">
        <v>14.909999999999998</v>
      </c>
      <c r="G666" s="82" t="s">
        <v>516</v>
      </c>
      <c r="H666" s="83">
        <v>0</v>
      </c>
      <c r="I666" s="82" t="s">
        <v>517</v>
      </c>
      <c r="J666" s="84">
        <v>14.909999999999998</v>
      </c>
    </row>
    <row r="667" spans="1:10" x14ac:dyDescent="0.2">
      <c r="A667" s="81"/>
      <c r="B667" s="82"/>
      <c r="C667" s="82"/>
      <c r="D667" s="82"/>
      <c r="E667" s="82" t="s">
        <v>518</v>
      </c>
      <c r="F667" s="83">
        <v>5.62</v>
      </c>
      <c r="G667" s="82"/>
      <c r="H667" s="136" t="s">
        <v>519</v>
      </c>
      <c r="I667" s="136"/>
      <c r="J667" s="84">
        <v>29.05</v>
      </c>
    </row>
    <row r="668" spans="1:10" ht="15" thickBot="1" x14ac:dyDescent="0.25">
      <c r="A668" s="85"/>
      <c r="B668" s="86"/>
      <c r="C668" s="86"/>
      <c r="D668" s="86"/>
      <c r="E668" s="86"/>
      <c r="F668" s="86"/>
      <c r="G668" s="86" t="s">
        <v>520</v>
      </c>
      <c r="H668" s="87">
        <v>2301.7199999999998</v>
      </c>
      <c r="I668" s="86" t="s">
        <v>521</v>
      </c>
      <c r="J668" s="88">
        <v>66864.960000000006</v>
      </c>
    </row>
    <row r="669" spans="1:10" ht="15" thickTop="1" x14ac:dyDescent="0.2">
      <c r="A669" s="89"/>
      <c r="B669" s="60"/>
      <c r="C669" s="60"/>
      <c r="D669" s="60"/>
      <c r="E669" s="60"/>
      <c r="F669" s="60"/>
      <c r="G669" s="60"/>
      <c r="H669" s="60"/>
      <c r="I669" s="60"/>
      <c r="J669" s="90"/>
    </row>
    <row r="670" spans="1:10" ht="15" x14ac:dyDescent="0.2">
      <c r="A670" s="73" t="s">
        <v>216</v>
      </c>
      <c r="B670" s="42" t="s">
        <v>10</v>
      </c>
      <c r="C670" s="41" t="s">
        <v>11</v>
      </c>
      <c r="D670" s="41" t="s">
        <v>12</v>
      </c>
      <c r="E670" s="137" t="s">
        <v>492</v>
      </c>
      <c r="F670" s="137"/>
      <c r="G670" s="43" t="s">
        <v>13</v>
      </c>
      <c r="H670" s="42" t="s">
        <v>14</v>
      </c>
      <c r="I670" s="42" t="s">
        <v>15</v>
      </c>
      <c r="J670" s="74" t="s">
        <v>17</v>
      </c>
    </row>
    <row r="671" spans="1:10" ht="63.75" x14ac:dyDescent="0.2">
      <c r="A671" s="75" t="s">
        <v>493</v>
      </c>
      <c r="B671" s="45" t="s">
        <v>217</v>
      </c>
      <c r="C671" s="44" t="s">
        <v>23</v>
      </c>
      <c r="D671" s="44" t="s">
        <v>218</v>
      </c>
      <c r="E671" s="133" t="s">
        <v>793</v>
      </c>
      <c r="F671" s="133"/>
      <c r="G671" s="46" t="s">
        <v>25</v>
      </c>
      <c r="H671" s="47">
        <v>1</v>
      </c>
      <c r="I671" s="48">
        <v>29.19</v>
      </c>
      <c r="J671" s="76">
        <v>29.19</v>
      </c>
    </row>
    <row r="672" spans="1:10" ht="51" x14ac:dyDescent="0.2">
      <c r="A672" s="77" t="s">
        <v>495</v>
      </c>
      <c r="B672" s="50" t="s">
        <v>693</v>
      </c>
      <c r="C672" s="49" t="s">
        <v>23</v>
      </c>
      <c r="D672" s="49" t="s">
        <v>694</v>
      </c>
      <c r="E672" s="134" t="s">
        <v>501</v>
      </c>
      <c r="F672" s="134"/>
      <c r="G672" s="51" t="s">
        <v>44</v>
      </c>
      <c r="H672" s="52">
        <v>3.7600000000000001E-2</v>
      </c>
      <c r="I672" s="53">
        <v>536.29999999999995</v>
      </c>
      <c r="J672" s="78">
        <v>20.16</v>
      </c>
    </row>
    <row r="673" spans="1:10" ht="25.5" x14ac:dyDescent="0.2">
      <c r="A673" s="77" t="s">
        <v>495</v>
      </c>
      <c r="B673" s="50" t="s">
        <v>634</v>
      </c>
      <c r="C673" s="49" t="s">
        <v>23</v>
      </c>
      <c r="D673" s="49" t="s">
        <v>635</v>
      </c>
      <c r="E673" s="134" t="s">
        <v>501</v>
      </c>
      <c r="F673" s="134"/>
      <c r="G673" s="51" t="s">
        <v>502</v>
      </c>
      <c r="H673" s="52">
        <v>0.32</v>
      </c>
      <c r="I673" s="53">
        <v>21.94</v>
      </c>
      <c r="J673" s="78">
        <v>7.02</v>
      </c>
    </row>
    <row r="674" spans="1:10" ht="25.5" x14ac:dyDescent="0.2">
      <c r="A674" s="77" t="s">
        <v>495</v>
      </c>
      <c r="B674" s="50" t="s">
        <v>503</v>
      </c>
      <c r="C674" s="49" t="s">
        <v>23</v>
      </c>
      <c r="D674" s="49" t="s">
        <v>504</v>
      </c>
      <c r="E674" s="134" t="s">
        <v>501</v>
      </c>
      <c r="F674" s="134"/>
      <c r="G674" s="51" t="s">
        <v>502</v>
      </c>
      <c r="H674" s="52">
        <v>0.11799999999999999</v>
      </c>
      <c r="I674" s="53">
        <v>17.100000000000001</v>
      </c>
      <c r="J674" s="78">
        <v>2.0099999999999998</v>
      </c>
    </row>
    <row r="675" spans="1:10" x14ac:dyDescent="0.2">
      <c r="A675" s="81"/>
      <c r="B675" s="82"/>
      <c r="C675" s="82"/>
      <c r="D675" s="82"/>
      <c r="E675" s="82" t="s">
        <v>515</v>
      </c>
      <c r="F675" s="83">
        <v>9.26</v>
      </c>
      <c r="G675" s="82" t="s">
        <v>516</v>
      </c>
      <c r="H675" s="83">
        <v>0</v>
      </c>
      <c r="I675" s="82" t="s">
        <v>517</v>
      </c>
      <c r="J675" s="84">
        <v>9.26</v>
      </c>
    </row>
    <row r="676" spans="1:10" x14ac:dyDescent="0.2">
      <c r="A676" s="81"/>
      <c r="B676" s="82"/>
      <c r="C676" s="82"/>
      <c r="D676" s="82"/>
      <c r="E676" s="82" t="s">
        <v>518</v>
      </c>
      <c r="F676" s="83">
        <v>7.01</v>
      </c>
      <c r="G676" s="82"/>
      <c r="H676" s="136" t="s">
        <v>519</v>
      </c>
      <c r="I676" s="136"/>
      <c r="J676" s="84">
        <v>36.200000000000003</v>
      </c>
    </row>
    <row r="677" spans="1:10" ht="15" thickBot="1" x14ac:dyDescent="0.25">
      <c r="A677" s="85"/>
      <c r="B677" s="86"/>
      <c r="C677" s="86"/>
      <c r="D677" s="86"/>
      <c r="E677" s="86"/>
      <c r="F677" s="86"/>
      <c r="G677" s="86" t="s">
        <v>520</v>
      </c>
      <c r="H677" s="87">
        <v>276.7</v>
      </c>
      <c r="I677" s="86" t="s">
        <v>521</v>
      </c>
      <c r="J677" s="88">
        <v>10016.540000000001</v>
      </c>
    </row>
    <row r="678" spans="1:10" ht="15" thickTop="1" x14ac:dyDescent="0.2">
      <c r="A678" s="89"/>
      <c r="B678" s="60"/>
      <c r="C678" s="60"/>
      <c r="D678" s="60"/>
      <c r="E678" s="60"/>
      <c r="F678" s="60"/>
      <c r="G678" s="60"/>
      <c r="H678" s="60"/>
      <c r="I678" s="60"/>
      <c r="J678" s="90"/>
    </row>
    <row r="679" spans="1:10" ht="15" x14ac:dyDescent="0.2">
      <c r="A679" s="73" t="s">
        <v>219</v>
      </c>
      <c r="B679" s="42" t="s">
        <v>10</v>
      </c>
      <c r="C679" s="41" t="s">
        <v>11</v>
      </c>
      <c r="D679" s="41" t="s">
        <v>12</v>
      </c>
      <c r="E679" s="137" t="s">
        <v>492</v>
      </c>
      <c r="F679" s="137"/>
      <c r="G679" s="43" t="s">
        <v>13</v>
      </c>
      <c r="H679" s="42" t="s">
        <v>14</v>
      </c>
      <c r="I679" s="42" t="s">
        <v>15</v>
      </c>
      <c r="J679" s="74" t="s">
        <v>17</v>
      </c>
    </row>
    <row r="680" spans="1:10" ht="51" x14ac:dyDescent="0.2">
      <c r="A680" s="75" t="s">
        <v>493</v>
      </c>
      <c r="B680" s="45" t="s">
        <v>220</v>
      </c>
      <c r="C680" s="44" t="s">
        <v>23</v>
      </c>
      <c r="D680" s="44" t="s">
        <v>221</v>
      </c>
      <c r="E680" s="133" t="s">
        <v>793</v>
      </c>
      <c r="F680" s="133"/>
      <c r="G680" s="46" t="s">
        <v>25</v>
      </c>
      <c r="H680" s="47">
        <v>1</v>
      </c>
      <c r="I680" s="48">
        <v>60.89</v>
      </c>
      <c r="J680" s="76">
        <v>60.89</v>
      </c>
    </row>
    <row r="681" spans="1:10" ht="25.5" x14ac:dyDescent="0.2">
      <c r="A681" s="77" t="s">
        <v>495</v>
      </c>
      <c r="B681" s="50" t="s">
        <v>804</v>
      </c>
      <c r="C681" s="49" t="s">
        <v>23</v>
      </c>
      <c r="D681" s="49" t="s">
        <v>805</v>
      </c>
      <c r="E681" s="134" t="s">
        <v>501</v>
      </c>
      <c r="F681" s="134"/>
      <c r="G681" s="51" t="s">
        <v>502</v>
      </c>
      <c r="H681" s="52">
        <v>0.97</v>
      </c>
      <c r="I681" s="53">
        <v>21.85</v>
      </c>
      <c r="J681" s="78">
        <v>21.19</v>
      </c>
    </row>
    <row r="682" spans="1:10" ht="25.5" x14ac:dyDescent="0.2">
      <c r="A682" s="77" t="s">
        <v>495</v>
      </c>
      <c r="B682" s="50" t="s">
        <v>503</v>
      </c>
      <c r="C682" s="49" t="s">
        <v>23</v>
      </c>
      <c r="D682" s="49" t="s">
        <v>504</v>
      </c>
      <c r="E682" s="134" t="s">
        <v>501</v>
      </c>
      <c r="F682" s="134"/>
      <c r="G682" s="51" t="s">
        <v>502</v>
      </c>
      <c r="H682" s="52">
        <v>0.48</v>
      </c>
      <c r="I682" s="53">
        <v>17.100000000000001</v>
      </c>
      <c r="J682" s="78">
        <v>8.1999999999999993</v>
      </c>
    </row>
    <row r="683" spans="1:10" x14ac:dyDescent="0.2">
      <c r="A683" s="79" t="s">
        <v>505</v>
      </c>
      <c r="B683" s="55" t="s">
        <v>806</v>
      </c>
      <c r="C683" s="54" t="s">
        <v>23</v>
      </c>
      <c r="D683" s="54" t="s">
        <v>807</v>
      </c>
      <c r="E683" s="135" t="s">
        <v>508</v>
      </c>
      <c r="F683" s="135"/>
      <c r="G683" s="56" t="s">
        <v>68</v>
      </c>
      <c r="H683" s="57">
        <v>6.14</v>
      </c>
      <c r="I683" s="58">
        <v>0.51</v>
      </c>
      <c r="J683" s="80">
        <v>3.13</v>
      </c>
    </row>
    <row r="684" spans="1:10" x14ac:dyDescent="0.2">
      <c r="A684" s="79" t="s">
        <v>505</v>
      </c>
      <c r="B684" s="55" t="s">
        <v>808</v>
      </c>
      <c r="C684" s="54" t="s">
        <v>23</v>
      </c>
      <c r="D684" s="54" t="s">
        <v>809</v>
      </c>
      <c r="E684" s="135" t="s">
        <v>508</v>
      </c>
      <c r="F684" s="135"/>
      <c r="G684" s="56" t="s">
        <v>68</v>
      </c>
      <c r="H684" s="57">
        <v>0.22</v>
      </c>
      <c r="I684" s="58">
        <v>3.01</v>
      </c>
      <c r="J684" s="80">
        <v>0.66</v>
      </c>
    </row>
    <row r="685" spans="1:10" ht="25.5" x14ac:dyDescent="0.2">
      <c r="A685" s="79" t="s">
        <v>505</v>
      </c>
      <c r="B685" s="55" t="s">
        <v>810</v>
      </c>
      <c r="C685" s="54" t="s">
        <v>23</v>
      </c>
      <c r="D685" s="54" t="s">
        <v>811</v>
      </c>
      <c r="E685" s="135" t="s">
        <v>508</v>
      </c>
      <c r="F685" s="135"/>
      <c r="G685" s="56" t="s">
        <v>25</v>
      </c>
      <c r="H685" s="57">
        <v>1.0900000000000001</v>
      </c>
      <c r="I685" s="58">
        <v>25.43</v>
      </c>
      <c r="J685" s="80">
        <v>27.71</v>
      </c>
    </row>
    <row r="686" spans="1:10" x14ac:dyDescent="0.2">
      <c r="A686" s="81"/>
      <c r="B686" s="82"/>
      <c r="C686" s="82"/>
      <c r="D686" s="82"/>
      <c r="E686" s="82" t="s">
        <v>515</v>
      </c>
      <c r="F686" s="83">
        <v>22.62</v>
      </c>
      <c r="G686" s="82" t="s">
        <v>516</v>
      </c>
      <c r="H686" s="83">
        <v>0</v>
      </c>
      <c r="I686" s="82" t="s">
        <v>517</v>
      </c>
      <c r="J686" s="84">
        <v>22.62</v>
      </c>
    </row>
    <row r="687" spans="1:10" x14ac:dyDescent="0.2">
      <c r="A687" s="81"/>
      <c r="B687" s="82"/>
      <c r="C687" s="82"/>
      <c r="D687" s="82"/>
      <c r="E687" s="82" t="s">
        <v>518</v>
      </c>
      <c r="F687" s="83">
        <v>14.62</v>
      </c>
      <c r="G687" s="82"/>
      <c r="H687" s="136" t="s">
        <v>519</v>
      </c>
      <c r="I687" s="136"/>
      <c r="J687" s="84">
        <v>75.510000000000005</v>
      </c>
    </row>
    <row r="688" spans="1:10" ht="15" thickBot="1" x14ac:dyDescent="0.25">
      <c r="A688" s="85"/>
      <c r="B688" s="86"/>
      <c r="C688" s="86"/>
      <c r="D688" s="86"/>
      <c r="E688" s="86"/>
      <c r="F688" s="86"/>
      <c r="G688" s="86" t="s">
        <v>520</v>
      </c>
      <c r="H688" s="87">
        <v>276.7</v>
      </c>
      <c r="I688" s="86" t="s">
        <v>521</v>
      </c>
      <c r="J688" s="88">
        <v>20893.61</v>
      </c>
    </row>
    <row r="689" spans="1:10" ht="15" thickTop="1" x14ac:dyDescent="0.2">
      <c r="A689" s="89"/>
      <c r="B689" s="60"/>
      <c r="C689" s="60"/>
      <c r="D689" s="60"/>
      <c r="E689" s="60"/>
      <c r="F689" s="60"/>
      <c r="G689" s="60"/>
      <c r="H689" s="60"/>
      <c r="I689" s="60"/>
      <c r="J689" s="90"/>
    </row>
    <row r="690" spans="1:10" x14ac:dyDescent="0.2">
      <c r="A690" s="91" t="s">
        <v>222</v>
      </c>
      <c r="B690" s="39"/>
      <c r="C690" s="39"/>
      <c r="D690" s="39" t="s">
        <v>223</v>
      </c>
      <c r="E690" s="39"/>
      <c r="F690" s="138"/>
      <c r="G690" s="138"/>
      <c r="H690" s="40"/>
      <c r="I690" s="39"/>
      <c r="J690" s="92">
        <v>249299.06</v>
      </c>
    </row>
    <row r="691" spans="1:10" x14ac:dyDescent="0.2">
      <c r="A691" s="91" t="s">
        <v>224</v>
      </c>
      <c r="B691" s="39"/>
      <c r="C691" s="39"/>
      <c r="D691" s="39" t="s">
        <v>225</v>
      </c>
      <c r="E691" s="39"/>
      <c r="F691" s="138"/>
      <c r="G691" s="138"/>
      <c r="H691" s="40"/>
      <c r="I691" s="39"/>
      <c r="J691" s="92">
        <v>131438.82</v>
      </c>
    </row>
    <row r="692" spans="1:10" ht="15" x14ac:dyDescent="0.2">
      <c r="A692" s="73" t="s">
        <v>226</v>
      </c>
      <c r="B692" s="42" t="s">
        <v>10</v>
      </c>
      <c r="C692" s="41" t="s">
        <v>11</v>
      </c>
      <c r="D692" s="41" t="s">
        <v>12</v>
      </c>
      <c r="E692" s="137" t="s">
        <v>492</v>
      </c>
      <c r="F692" s="137"/>
      <c r="G692" s="43" t="s">
        <v>13</v>
      </c>
      <c r="H692" s="42" t="s">
        <v>14</v>
      </c>
      <c r="I692" s="42" t="s">
        <v>15</v>
      </c>
      <c r="J692" s="74" t="s">
        <v>17</v>
      </c>
    </row>
    <row r="693" spans="1:10" x14ac:dyDescent="0.2">
      <c r="A693" s="75" t="s">
        <v>493</v>
      </c>
      <c r="B693" s="45" t="s">
        <v>227</v>
      </c>
      <c r="C693" s="44" t="s">
        <v>53</v>
      </c>
      <c r="D693" s="44" t="s">
        <v>228</v>
      </c>
      <c r="E693" s="133" t="s">
        <v>628</v>
      </c>
      <c r="F693" s="133"/>
      <c r="G693" s="46" t="s">
        <v>25</v>
      </c>
      <c r="H693" s="47">
        <v>1</v>
      </c>
      <c r="I693" s="48">
        <v>48.17</v>
      </c>
      <c r="J693" s="76">
        <v>48.17</v>
      </c>
    </row>
    <row r="694" spans="1:10" ht="25.5" x14ac:dyDescent="0.2">
      <c r="A694" s="77" t="s">
        <v>495</v>
      </c>
      <c r="B694" s="50" t="s">
        <v>812</v>
      </c>
      <c r="C694" s="49" t="s">
        <v>53</v>
      </c>
      <c r="D694" s="49" t="s">
        <v>635</v>
      </c>
      <c r="E694" s="134" t="s">
        <v>628</v>
      </c>
      <c r="F694" s="134"/>
      <c r="G694" s="51" t="s">
        <v>502</v>
      </c>
      <c r="H694" s="52">
        <v>0.4</v>
      </c>
      <c r="I694" s="53">
        <v>19.55</v>
      </c>
      <c r="J694" s="78">
        <v>7.82</v>
      </c>
    </row>
    <row r="695" spans="1:10" ht="25.5" x14ac:dyDescent="0.2">
      <c r="A695" s="77" t="s">
        <v>495</v>
      </c>
      <c r="B695" s="50" t="s">
        <v>629</v>
      </c>
      <c r="C695" s="49" t="s">
        <v>53</v>
      </c>
      <c r="D695" s="49" t="s">
        <v>504</v>
      </c>
      <c r="E695" s="134" t="s">
        <v>628</v>
      </c>
      <c r="F695" s="134"/>
      <c r="G695" s="51" t="s">
        <v>502</v>
      </c>
      <c r="H695" s="52">
        <v>0.8</v>
      </c>
      <c r="I695" s="53">
        <v>15.37</v>
      </c>
      <c r="J695" s="78">
        <v>12.29</v>
      </c>
    </row>
    <row r="696" spans="1:10" x14ac:dyDescent="0.2">
      <c r="A696" s="79" t="s">
        <v>505</v>
      </c>
      <c r="B696" s="55" t="s">
        <v>813</v>
      </c>
      <c r="C696" s="54" t="s">
        <v>53</v>
      </c>
      <c r="D696" s="54" t="s">
        <v>814</v>
      </c>
      <c r="E696" s="135" t="s">
        <v>508</v>
      </c>
      <c r="F696" s="135"/>
      <c r="G696" s="56" t="s">
        <v>44</v>
      </c>
      <c r="H696" s="57">
        <v>7.0000000000000007E-2</v>
      </c>
      <c r="I696" s="58">
        <v>47.65</v>
      </c>
      <c r="J696" s="80">
        <v>3.33</v>
      </c>
    </row>
    <row r="697" spans="1:10" x14ac:dyDescent="0.2">
      <c r="A697" s="79" t="s">
        <v>505</v>
      </c>
      <c r="B697" s="55" t="s">
        <v>815</v>
      </c>
      <c r="C697" s="54" t="s">
        <v>53</v>
      </c>
      <c r="D697" s="54" t="s">
        <v>816</v>
      </c>
      <c r="E697" s="135" t="s">
        <v>508</v>
      </c>
      <c r="F697" s="135"/>
      <c r="G697" s="56" t="s">
        <v>817</v>
      </c>
      <c r="H697" s="57">
        <v>0.4</v>
      </c>
      <c r="I697" s="58">
        <v>32.450000000000003</v>
      </c>
      <c r="J697" s="80">
        <v>12.98</v>
      </c>
    </row>
    <row r="698" spans="1:10" x14ac:dyDescent="0.2">
      <c r="A698" s="79" t="s">
        <v>505</v>
      </c>
      <c r="B698" s="55" t="s">
        <v>818</v>
      </c>
      <c r="C698" s="54" t="s">
        <v>53</v>
      </c>
      <c r="D698" s="54" t="s">
        <v>819</v>
      </c>
      <c r="E698" s="135" t="s">
        <v>508</v>
      </c>
      <c r="F698" s="135"/>
      <c r="G698" s="56" t="s">
        <v>44</v>
      </c>
      <c r="H698" s="57">
        <v>0.11</v>
      </c>
      <c r="I698" s="58">
        <v>106.87</v>
      </c>
      <c r="J698" s="80">
        <v>11.75</v>
      </c>
    </row>
    <row r="699" spans="1:10" x14ac:dyDescent="0.2">
      <c r="A699" s="81"/>
      <c r="B699" s="82"/>
      <c r="C699" s="82"/>
      <c r="D699" s="82"/>
      <c r="E699" s="82" t="s">
        <v>515</v>
      </c>
      <c r="F699" s="83">
        <v>14.54</v>
      </c>
      <c r="G699" s="82" t="s">
        <v>516</v>
      </c>
      <c r="H699" s="83">
        <v>0</v>
      </c>
      <c r="I699" s="82" t="s">
        <v>517</v>
      </c>
      <c r="J699" s="84">
        <v>14.54</v>
      </c>
    </row>
    <row r="700" spans="1:10" x14ac:dyDescent="0.2">
      <c r="A700" s="81"/>
      <c r="B700" s="82"/>
      <c r="C700" s="82"/>
      <c r="D700" s="82"/>
      <c r="E700" s="82" t="s">
        <v>518</v>
      </c>
      <c r="F700" s="83">
        <v>11.57</v>
      </c>
      <c r="G700" s="82"/>
      <c r="H700" s="136" t="s">
        <v>519</v>
      </c>
      <c r="I700" s="136"/>
      <c r="J700" s="84">
        <v>59.74</v>
      </c>
    </row>
    <row r="701" spans="1:10" ht="15" thickBot="1" x14ac:dyDescent="0.25">
      <c r="A701" s="85"/>
      <c r="B701" s="86"/>
      <c r="C701" s="86"/>
      <c r="D701" s="86"/>
      <c r="E701" s="86"/>
      <c r="F701" s="86"/>
      <c r="G701" s="86" t="s">
        <v>520</v>
      </c>
      <c r="H701" s="87">
        <v>303.14</v>
      </c>
      <c r="I701" s="86" t="s">
        <v>521</v>
      </c>
      <c r="J701" s="88">
        <v>18109.580000000002</v>
      </c>
    </row>
    <row r="702" spans="1:10" ht="15" thickTop="1" x14ac:dyDescent="0.2">
      <c r="A702" s="89"/>
      <c r="B702" s="60"/>
      <c r="C702" s="60"/>
      <c r="D702" s="60"/>
      <c r="E702" s="60"/>
      <c r="F702" s="60"/>
      <c r="G702" s="60"/>
      <c r="H702" s="60"/>
      <c r="I702" s="60"/>
      <c r="J702" s="90"/>
    </row>
    <row r="703" spans="1:10" ht="15" x14ac:dyDescent="0.2">
      <c r="A703" s="73" t="s">
        <v>229</v>
      </c>
      <c r="B703" s="42" t="s">
        <v>10</v>
      </c>
      <c r="C703" s="41" t="s">
        <v>11</v>
      </c>
      <c r="D703" s="41" t="s">
        <v>12</v>
      </c>
      <c r="E703" s="137" t="s">
        <v>492</v>
      </c>
      <c r="F703" s="137"/>
      <c r="G703" s="43" t="s">
        <v>13</v>
      </c>
      <c r="H703" s="42" t="s">
        <v>14</v>
      </c>
      <c r="I703" s="42" t="s">
        <v>15</v>
      </c>
      <c r="J703" s="74" t="s">
        <v>17</v>
      </c>
    </row>
    <row r="704" spans="1:10" ht="51" x14ac:dyDescent="0.2">
      <c r="A704" s="75" t="s">
        <v>493</v>
      </c>
      <c r="B704" s="45" t="s">
        <v>230</v>
      </c>
      <c r="C704" s="44" t="s">
        <v>23</v>
      </c>
      <c r="D704" s="44" t="s">
        <v>231</v>
      </c>
      <c r="E704" s="133" t="s">
        <v>536</v>
      </c>
      <c r="F704" s="133"/>
      <c r="G704" s="46" t="s">
        <v>25</v>
      </c>
      <c r="H704" s="47">
        <v>1</v>
      </c>
      <c r="I704" s="48">
        <v>30.42</v>
      </c>
      <c r="J704" s="76">
        <v>30.42</v>
      </c>
    </row>
    <row r="705" spans="1:10" ht="38.25" x14ac:dyDescent="0.2">
      <c r="A705" s="77" t="s">
        <v>495</v>
      </c>
      <c r="B705" s="50" t="s">
        <v>820</v>
      </c>
      <c r="C705" s="49" t="s">
        <v>23</v>
      </c>
      <c r="D705" s="49" t="s">
        <v>821</v>
      </c>
      <c r="E705" s="134" t="s">
        <v>501</v>
      </c>
      <c r="F705" s="134"/>
      <c r="G705" s="51" t="s">
        <v>44</v>
      </c>
      <c r="H705" s="52">
        <v>4.3099999999999999E-2</v>
      </c>
      <c r="I705" s="53">
        <v>477.32</v>
      </c>
      <c r="J705" s="78">
        <v>20.57</v>
      </c>
    </row>
    <row r="706" spans="1:10" ht="25.5" x14ac:dyDescent="0.2">
      <c r="A706" s="77" t="s">
        <v>495</v>
      </c>
      <c r="B706" s="50" t="s">
        <v>503</v>
      </c>
      <c r="C706" s="49" t="s">
        <v>23</v>
      </c>
      <c r="D706" s="49" t="s">
        <v>504</v>
      </c>
      <c r="E706" s="134" t="s">
        <v>501</v>
      </c>
      <c r="F706" s="134"/>
      <c r="G706" s="51" t="s">
        <v>502</v>
      </c>
      <c r="H706" s="52">
        <v>0.123</v>
      </c>
      <c r="I706" s="53">
        <v>17.100000000000001</v>
      </c>
      <c r="J706" s="78">
        <v>2.1</v>
      </c>
    </row>
    <row r="707" spans="1:10" ht="25.5" x14ac:dyDescent="0.2">
      <c r="A707" s="77" t="s">
        <v>495</v>
      </c>
      <c r="B707" s="50" t="s">
        <v>634</v>
      </c>
      <c r="C707" s="49" t="s">
        <v>23</v>
      </c>
      <c r="D707" s="49" t="s">
        <v>635</v>
      </c>
      <c r="E707" s="134" t="s">
        <v>501</v>
      </c>
      <c r="F707" s="134"/>
      <c r="G707" s="51" t="s">
        <v>502</v>
      </c>
      <c r="H707" s="52">
        <v>0.245</v>
      </c>
      <c r="I707" s="53">
        <v>21.94</v>
      </c>
      <c r="J707" s="78">
        <v>5.37</v>
      </c>
    </row>
    <row r="708" spans="1:10" ht="25.5" x14ac:dyDescent="0.2">
      <c r="A708" s="79" t="s">
        <v>505</v>
      </c>
      <c r="B708" s="55" t="s">
        <v>822</v>
      </c>
      <c r="C708" s="54" t="s">
        <v>23</v>
      </c>
      <c r="D708" s="54" t="s">
        <v>823</v>
      </c>
      <c r="E708" s="135" t="s">
        <v>508</v>
      </c>
      <c r="F708" s="135"/>
      <c r="G708" s="56" t="s">
        <v>591</v>
      </c>
      <c r="H708" s="57">
        <v>0.21</v>
      </c>
      <c r="I708" s="58">
        <v>9.7799999999999994</v>
      </c>
      <c r="J708" s="80">
        <v>2.0499999999999998</v>
      </c>
    </row>
    <row r="709" spans="1:10" x14ac:dyDescent="0.2">
      <c r="A709" s="79" t="s">
        <v>505</v>
      </c>
      <c r="B709" s="55" t="s">
        <v>824</v>
      </c>
      <c r="C709" s="54" t="s">
        <v>23</v>
      </c>
      <c r="D709" s="54" t="s">
        <v>825</v>
      </c>
      <c r="E709" s="135" t="s">
        <v>508</v>
      </c>
      <c r="F709" s="135"/>
      <c r="G709" s="56" t="s">
        <v>68</v>
      </c>
      <c r="H709" s="57">
        <v>0.5</v>
      </c>
      <c r="I709" s="58">
        <v>0.67</v>
      </c>
      <c r="J709" s="80">
        <v>0.33</v>
      </c>
    </row>
    <row r="710" spans="1:10" x14ac:dyDescent="0.2">
      <c r="A710" s="81"/>
      <c r="B710" s="82"/>
      <c r="C710" s="82"/>
      <c r="D710" s="82"/>
      <c r="E710" s="82" t="s">
        <v>515</v>
      </c>
      <c r="F710" s="83">
        <v>8.57</v>
      </c>
      <c r="G710" s="82" t="s">
        <v>516</v>
      </c>
      <c r="H710" s="83">
        <v>0</v>
      </c>
      <c r="I710" s="82" t="s">
        <v>517</v>
      </c>
      <c r="J710" s="84">
        <v>8.57</v>
      </c>
    </row>
    <row r="711" spans="1:10" x14ac:dyDescent="0.2">
      <c r="A711" s="81"/>
      <c r="B711" s="82"/>
      <c r="C711" s="82"/>
      <c r="D711" s="82"/>
      <c r="E711" s="82" t="s">
        <v>518</v>
      </c>
      <c r="F711" s="83">
        <v>7.3</v>
      </c>
      <c r="G711" s="82"/>
      <c r="H711" s="136" t="s">
        <v>519</v>
      </c>
      <c r="I711" s="136"/>
      <c r="J711" s="84">
        <v>37.72</v>
      </c>
    </row>
    <row r="712" spans="1:10" ht="15" thickBot="1" x14ac:dyDescent="0.25">
      <c r="A712" s="85"/>
      <c r="B712" s="86"/>
      <c r="C712" s="86"/>
      <c r="D712" s="86"/>
      <c r="E712" s="86"/>
      <c r="F712" s="86"/>
      <c r="G712" s="86" t="s">
        <v>520</v>
      </c>
      <c r="H712" s="87">
        <v>303.14</v>
      </c>
      <c r="I712" s="86" t="s">
        <v>521</v>
      </c>
      <c r="J712" s="88">
        <v>11434.44</v>
      </c>
    </row>
    <row r="713" spans="1:10" ht="15" thickTop="1" x14ac:dyDescent="0.2">
      <c r="A713" s="89"/>
      <c r="B713" s="60"/>
      <c r="C713" s="60"/>
      <c r="D713" s="60"/>
      <c r="E713" s="60"/>
      <c r="F713" s="60"/>
      <c r="G713" s="60"/>
      <c r="H713" s="60"/>
      <c r="I713" s="60"/>
      <c r="J713" s="90"/>
    </row>
    <row r="714" spans="1:10" ht="15" x14ac:dyDescent="0.2">
      <c r="A714" s="73" t="s">
        <v>232</v>
      </c>
      <c r="B714" s="42" t="s">
        <v>10</v>
      </c>
      <c r="C714" s="41" t="s">
        <v>11</v>
      </c>
      <c r="D714" s="41" t="s">
        <v>12</v>
      </c>
      <c r="E714" s="137" t="s">
        <v>492</v>
      </c>
      <c r="F714" s="137"/>
      <c r="G714" s="43" t="s">
        <v>13</v>
      </c>
      <c r="H714" s="42" t="s">
        <v>14</v>
      </c>
      <c r="I714" s="42" t="s">
        <v>15</v>
      </c>
      <c r="J714" s="74" t="s">
        <v>17</v>
      </c>
    </row>
    <row r="715" spans="1:10" ht="25.5" x14ac:dyDescent="0.2">
      <c r="A715" s="75" t="s">
        <v>493</v>
      </c>
      <c r="B715" s="45" t="s">
        <v>233</v>
      </c>
      <c r="C715" s="44" t="s">
        <v>23</v>
      </c>
      <c r="D715" s="44" t="s">
        <v>234</v>
      </c>
      <c r="E715" s="133" t="s">
        <v>536</v>
      </c>
      <c r="F715" s="133"/>
      <c r="G715" s="46" t="s">
        <v>25</v>
      </c>
      <c r="H715" s="47">
        <v>1</v>
      </c>
      <c r="I715" s="48">
        <v>85.29</v>
      </c>
      <c r="J715" s="76">
        <v>85.29</v>
      </c>
    </row>
    <row r="716" spans="1:10" ht="25.5" x14ac:dyDescent="0.2">
      <c r="A716" s="77" t="s">
        <v>495</v>
      </c>
      <c r="B716" s="50" t="s">
        <v>826</v>
      </c>
      <c r="C716" s="49" t="s">
        <v>23</v>
      </c>
      <c r="D716" s="49" t="s">
        <v>827</v>
      </c>
      <c r="E716" s="134" t="s">
        <v>615</v>
      </c>
      <c r="F716" s="134"/>
      <c r="G716" s="51" t="s">
        <v>616</v>
      </c>
      <c r="H716" s="52">
        <v>1.5</v>
      </c>
      <c r="I716" s="53">
        <v>2.58</v>
      </c>
      <c r="J716" s="78">
        <v>3.87</v>
      </c>
    </row>
    <row r="717" spans="1:10" ht="25.5" x14ac:dyDescent="0.2">
      <c r="A717" s="77" t="s">
        <v>495</v>
      </c>
      <c r="B717" s="50" t="s">
        <v>503</v>
      </c>
      <c r="C717" s="49" t="s">
        <v>23</v>
      </c>
      <c r="D717" s="49" t="s">
        <v>504</v>
      </c>
      <c r="E717" s="134" t="s">
        <v>501</v>
      </c>
      <c r="F717" s="134"/>
      <c r="G717" s="51" t="s">
        <v>502</v>
      </c>
      <c r="H717" s="52">
        <v>3</v>
      </c>
      <c r="I717" s="53">
        <v>17.100000000000001</v>
      </c>
      <c r="J717" s="78">
        <v>51.3</v>
      </c>
    </row>
    <row r="718" spans="1:10" ht="25.5" x14ac:dyDescent="0.2">
      <c r="A718" s="77" t="s">
        <v>495</v>
      </c>
      <c r="B718" s="50" t="s">
        <v>634</v>
      </c>
      <c r="C718" s="49" t="s">
        <v>23</v>
      </c>
      <c r="D718" s="49" t="s">
        <v>635</v>
      </c>
      <c r="E718" s="134" t="s">
        <v>501</v>
      </c>
      <c r="F718" s="134"/>
      <c r="G718" s="51" t="s">
        <v>502</v>
      </c>
      <c r="H718" s="52">
        <v>0.6</v>
      </c>
      <c r="I718" s="53">
        <v>21.94</v>
      </c>
      <c r="J718" s="78">
        <v>13.16</v>
      </c>
    </row>
    <row r="719" spans="1:10" x14ac:dyDescent="0.2">
      <c r="A719" s="79" t="s">
        <v>505</v>
      </c>
      <c r="B719" s="55" t="s">
        <v>824</v>
      </c>
      <c r="C719" s="54" t="s">
        <v>23</v>
      </c>
      <c r="D719" s="54" t="s">
        <v>825</v>
      </c>
      <c r="E719" s="135" t="s">
        <v>508</v>
      </c>
      <c r="F719" s="135"/>
      <c r="G719" s="56" t="s">
        <v>68</v>
      </c>
      <c r="H719" s="57">
        <v>8</v>
      </c>
      <c r="I719" s="58">
        <v>0.67</v>
      </c>
      <c r="J719" s="80">
        <v>5.36</v>
      </c>
    </row>
    <row r="720" spans="1:10" ht="25.5" x14ac:dyDescent="0.2">
      <c r="A720" s="79" t="s">
        <v>505</v>
      </c>
      <c r="B720" s="55" t="s">
        <v>828</v>
      </c>
      <c r="C720" s="54" t="s">
        <v>23</v>
      </c>
      <c r="D720" s="54" t="s">
        <v>829</v>
      </c>
      <c r="E720" s="135" t="s">
        <v>508</v>
      </c>
      <c r="F720" s="135"/>
      <c r="G720" s="56" t="s">
        <v>68</v>
      </c>
      <c r="H720" s="57">
        <v>14</v>
      </c>
      <c r="I720" s="58">
        <v>0.41</v>
      </c>
      <c r="J720" s="80">
        <v>5.74</v>
      </c>
    </row>
    <row r="721" spans="1:10" ht="25.5" x14ac:dyDescent="0.2">
      <c r="A721" s="79" t="s">
        <v>505</v>
      </c>
      <c r="B721" s="55" t="s">
        <v>830</v>
      </c>
      <c r="C721" s="54" t="s">
        <v>23</v>
      </c>
      <c r="D721" s="54" t="s">
        <v>831</v>
      </c>
      <c r="E721" s="135" t="s">
        <v>508</v>
      </c>
      <c r="F721" s="135"/>
      <c r="G721" s="56" t="s">
        <v>130</v>
      </c>
      <c r="H721" s="57">
        <v>2</v>
      </c>
      <c r="I721" s="58">
        <v>0.8</v>
      </c>
      <c r="J721" s="80">
        <v>1.6</v>
      </c>
    </row>
    <row r="722" spans="1:10" x14ac:dyDescent="0.2">
      <c r="A722" s="79" t="s">
        <v>505</v>
      </c>
      <c r="B722" s="55" t="s">
        <v>832</v>
      </c>
      <c r="C722" s="54" t="s">
        <v>23</v>
      </c>
      <c r="D722" s="54" t="s">
        <v>833</v>
      </c>
      <c r="E722" s="135" t="s">
        <v>508</v>
      </c>
      <c r="F722" s="135"/>
      <c r="G722" s="56" t="s">
        <v>591</v>
      </c>
      <c r="H722" s="57">
        <v>0.21176</v>
      </c>
      <c r="I722" s="58">
        <v>20.149999999999999</v>
      </c>
      <c r="J722" s="80">
        <v>4.26</v>
      </c>
    </row>
    <row r="723" spans="1:10" x14ac:dyDescent="0.2">
      <c r="A723" s="81"/>
      <c r="B723" s="82"/>
      <c r="C723" s="82"/>
      <c r="D723" s="82"/>
      <c r="E723" s="82" t="s">
        <v>515</v>
      </c>
      <c r="F723" s="83">
        <v>47.78</v>
      </c>
      <c r="G723" s="82" t="s">
        <v>516</v>
      </c>
      <c r="H723" s="83">
        <v>0</v>
      </c>
      <c r="I723" s="82" t="s">
        <v>517</v>
      </c>
      <c r="J723" s="84">
        <v>47.78</v>
      </c>
    </row>
    <row r="724" spans="1:10" x14ac:dyDescent="0.2">
      <c r="A724" s="81"/>
      <c r="B724" s="82"/>
      <c r="C724" s="82"/>
      <c r="D724" s="82"/>
      <c r="E724" s="82" t="s">
        <v>518</v>
      </c>
      <c r="F724" s="83">
        <v>20.48</v>
      </c>
      <c r="G724" s="82"/>
      <c r="H724" s="136" t="s">
        <v>519</v>
      </c>
      <c r="I724" s="136"/>
      <c r="J724" s="84">
        <v>105.77</v>
      </c>
    </row>
    <row r="725" spans="1:10" ht="15" thickBot="1" x14ac:dyDescent="0.25">
      <c r="A725" s="85"/>
      <c r="B725" s="86"/>
      <c r="C725" s="86"/>
      <c r="D725" s="86"/>
      <c r="E725" s="86"/>
      <c r="F725" s="86"/>
      <c r="G725" s="86" t="s">
        <v>520</v>
      </c>
      <c r="H725" s="87">
        <v>823</v>
      </c>
      <c r="I725" s="86" t="s">
        <v>521</v>
      </c>
      <c r="J725" s="88">
        <v>87048.71</v>
      </c>
    </row>
    <row r="726" spans="1:10" ht="15" thickTop="1" x14ac:dyDescent="0.2">
      <c r="A726" s="89"/>
      <c r="B726" s="60"/>
      <c r="C726" s="60"/>
      <c r="D726" s="60"/>
      <c r="E726" s="60"/>
      <c r="F726" s="60"/>
      <c r="G726" s="60"/>
      <c r="H726" s="60"/>
      <c r="I726" s="60"/>
      <c r="J726" s="90"/>
    </row>
    <row r="727" spans="1:10" ht="15" x14ac:dyDescent="0.2">
      <c r="A727" s="73" t="s">
        <v>235</v>
      </c>
      <c r="B727" s="42" t="s">
        <v>10</v>
      </c>
      <c r="C727" s="41" t="s">
        <v>11</v>
      </c>
      <c r="D727" s="41" t="s">
        <v>12</v>
      </c>
      <c r="E727" s="137" t="s">
        <v>492</v>
      </c>
      <c r="F727" s="137"/>
      <c r="G727" s="43" t="s">
        <v>13</v>
      </c>
      <c r="H727" s="42" t="s">
        <v>14</v>
      </c>
      <c r="I727" s="42" t="s">
        <v>15</v>
      </c>
      <c r="J727" s="74" t="s">
        <v>17</v>
      </c>
    </row>
    <row r="728" spans="1:10" x14ac:dyDescent="0.2">
      <c r="A728" s="75" t="s">
        <v>493</v>
      </c>
      <c r="B728" s="45" t="s">
        <v>236</v>
      </c>
      <c r="C728" s="44" t="s">
        <v>237</v>
      </c>
      <c r="D728" s="44" t="s">
        <v>238</v>
      </c>
      <c r="E728" s="133" t="s">
        <v>834</v>
      </c>
      <c r="F728" s="133"/>
      <c r="G728" s="46" t="s">
        <v>130</v>
      </c>
      <c r="H728" s="47">
        <v>1</v>
      </c>
      <c r="I728" s="48">
        <v>8.19</v>
      </c>
      <c r="J728" s="76">
        <v>8.19</v>
      </c>
    </row>
    <row r="729" spans="1:10" ht="25.5" x14ac:dyDescent="0.2">
      <c r="A729" s="77" t="s">
        <v>495</v>
      </c>
      <c r="B729" s="50" t="s">
        <v>503</v>
      </c>
      <c r="C729" s="49" t="s">
        <v>23</v>
      </c>
      <c r="D729" s="49" t="s">
        <v>504</v>
      </c>
      <c r="E729" s="134" t="s">
        <v>501</v>
      </c>
      <c r="F729" s="134"/>
      <c r="G729" s="51" t="s">
        <v>502</v>
      </c>
      <c r="H729" s="52">
        <v>0.123</v>
      </c>
      <c r="I729" s="53">
        <v>17.100000000000001</v>
      </c>
      <c r="J729" s="78">
        <v>2.1</v>
      </c>
    </row>
    <row r="730" spans="1:10" ht="25.5" x14ac:dyDescent="0.2">
      <c r="A730" s="77" t="s">
        <v>495</v>
      </c>
      <c r="B730" s="50" t="s">
        <v>634</v>
      </c>
      <c r="C730" s="49" t="s">
        <v>23</v>
      </c>
      <c r="D730" s="49" t="s">
        <v>635</v>
      </c>
      <c r="E730" s="134" t="s">
        <v>501</v>
      </c>
      <c r="F730" s="134"/>
      <c r="G730" s="51" t="s">
        <v>502</v>
      </c>
      <c r="H730" s="52">
        <v>0.10199999999999999</v>
      </c>
      <c r="I730" s="53">
        <v>21.94</v>
      </c>
      <c r="J730" s="78">
        <v>2.23</v>
      </c>
    </row>
    <row r="731" spans="1:10" x14ac:dyDescent="0.2">
      <c r="A731" s="79" t="s">
        <v>505</v>
      </c>
      <c r="B731" s="55" t="s">
        <v>835</v>
      </c>
      <c r="C731" s="54" t="s">
        <v>237</v>
      </c>
      <c r="D731" s="54" t="s">
        <v>836</v>
      </c>
      <c r="E731" s="135" t="s">
        <v>508</v>
      </c>
      <c r="F731" s="135"/>
      <c r="G731" s="56" t="s">
        <v>130</v>
      </c>
      <c r="H731" s="57">
        <v>1</v>
      </c>
      <c r="I731" s="58">
        <v>3.86</v>
      </c>
      <c r="J731" s="80">
        <v>3.86</v>
      </c>
    </row>
    <row r="732" spans="1:10" x14ac:dyDescent="0.2">
      <c r="A732" s="81"/>
      <c r="B732" s="82"/>
      <c r="C732" s="82"/>
      <c r="D732" s="82"/>
      <c r="E732" s="82" t="s">
        <v>515</v>
      </c>
      <c r="F732" s="83">
        <v>3.28</v>
      </c>
      <c r="G732" s="82" t="s">
        <v>516</v>
      </c>
      <c r="H732" s="83">
        <v>0</v>
      </c>
      <c r="I732" s="82" t="s">
        <v>517</v>
      </c>
      <c r="J732" s="84">
        <v>3.28</v>
      </c>
    </row>
    <row r="733" spans="1:10" x14ac:dyDescent="0.2">
      <c r="A733" s="81"/>
      <c r="B733" s="82"/>
      <c r="C733" s="82"/>
      <c r="D733" s="82"/>
      <c r="E733" s="82" t="s">
        <v>518</v>
      </c>
      <c r="F733" s="83">
        <v>1.96</v>
      </c>
      <c r="G733" s="82"/>
      <c r="H733" s="136" t="s">
        <v>519</v>
      </c>
      <c r="I733" s="136"/>
      <c r="J733" s="84">
        <v>10.15</v>
      </c>
    </row>
    <row r="734" spans="1:10" ht="15" thickBot="1" x14ac:dyDescent="0.25">
      <c r="A734" s="85"/>
      <c r="B734" s="86"/>
      <c r="C734" s="86"/>
      <c r="D734" s="86"/>
      <c r="E734" s="86"/>
      <c r="F734" s="86"/>
      <c r="G734" s="86" t="s">
        <v>520</v>
      </c>
      <c r="H734" s="87">
        <v>522</v>
      </c>
      <c r="I734" s="86" t="s">
        <v>521</v>
      </c>
      <c r="J734" s="88">
        <v>5298.3</v>
      </c>
    </row>
    <row r="735" spans="1:10" ht="15" thickTop="1" x14ac:dyDescent="0.2">
      <c r="A735" s="89"/>
      <c r="B735" s="60"/>
      <c r="C735" s="60"/>
      <c r="D735" s="60"/>
      <c r="E735" s="60"/>
      <c r="F735" s="60"/>
      <c r="G735" s="60"/>
      <c r="H735" s="60"/>
      <c r="I735" s="60"/>
      <c r="J735" s="90"/>
    </row>
    <row r="736" spans="1:10" ht="15" x14ac:dyDescent="0.2">
      <c r="A736" s="73" t="s">
        <v>239</v>
      </c>
      <c r="B736" s="42" t="s">
        <v>10</v>
      </c>
      <c r="C736" s="41" t="s">
        <v>11</v>
      </c>
      <c r="D736" s="41" t="s">
        <v>12</v>
      </c>
      <c r="E736" s="137" t="s">
        <v>492</v>
      </c>
      <c r="F736" s="137"/>
      <c r="G736" s="43" t="s">
        <v>13</v>
      </c>
      <c r="H736" s="42" t="s">
        <v>14</v>
      </c>
      <c r="I736" s="42" t="s">
        <v>15</v>
      </c>
      <c r="J736" s="74" t="s">
        <v>17</v>
      </c>
    </row>
    <row r="737" spans="1:10" x14ac:dyDescent="0.2">
      <c r="A737" s="75" t="s">
        <v>493</v>
      </c>
      <c r="B737" s="45" t="s">
        <v>240</v>
      </c>
      <c r="C737" s="44" t="s">
        <v>53</v>
      </c>
      <c r="D737" s="44" t="s">
        <v>241</v>
      </c>
      <c r="E737" s="133" t="s">
        <v>628</v>
      </c>
      <c r="F737" s="133"/>
      <c r="G737" s="46" t="s">
        <v>44</v>
      </c>
      <c r="H737" s="47">
        <v>1</v>
      </c>
      <c r="I737" s="48">
        <v>588.36</v>
      </c>
      <c r="J737" s="76">
        <v>588.36</v>
      </c>
    </row>
    <row r="738" spans="1:10" ht="25.5" x14ac:dyDescent="0.2">
      <c r="A738" s="77" t="s">
        <v>495</v>
      </c>
      <c r="B738" s="50" t="s">
        <v>629</v>
      </c>
      <c r="C738" s="49" t="s">
        <v>53</v>
      </c>
      <c r="D738" s="49" t="s">
        <v>504</v>
      </c>
      <c r="E738" s="134" t="s">
        <v>628</v>
      </c>
      <c r="F738" s="134"/>
      <c r="G738" s="51" t="s">
        <v>502</v>
      </c>
      <c r="H738" s="52">
        <v>10</v>
      </c>
      <c r="I738" s="53">
        <v>15.37</v>
      </c>
      <c r="J738" s="78">
        <v>153.69999999999999</v>
      </c>
    </row>
    <row r="739" spans="1:10" x14ac:dyDescent="0.2">
      <c r="A739" s="79" t="s">
        <v>505</v>
      </c>
      <c r="B739" s="55" t="s">
        <v>813</v>
      </c>
      <c r="C739" s="54" t="s">
        <v>53</v>
      </c>
      <c r="D739" s="54" t="s">
        <v>814</v>
      </c>
      <c r="E739" s="135" t="s">
        <v>508</v>
      </c>
      <c r="F739" s="135"/>
      <c r="G739" s="56" t="s">
        <v>44</v>
      </c>
      <c r="H739" s="57">
        <v>0.95</v>
      </c>
      <c r="I739" s="58">
        <v>47.65</v>
      </c>
      <c r="J739" s="80">
        <v>45.26</v>
      </c>
    </row>
    <row r="740" spans="1:10" x14ac:dyDescent="0.2">
      <c r="A740" s="79" t="s">
        <v>505</v>
      </c>
      <c r="B740" s="55" t="s">
        <v>815</v>
      </c>
      <c r="C740" s="54" t="s">
        <v>53</v>
      </c>
      <c r="D740" s="54" t="s">
        <v>816</v>
      </c>
      <c r="E740" s="135" t="s">
        <v>508</v>
      </c>
      <c r="F740" s="135"/>
      <c r="G740" s="56" t="s">
        <v>817</v>
      </c>
      <c r="H740" s="57">
        <v>12</v>
      </c>
      <c r="I740" s="58">
        <v>32.450000000000003</v>
      </c>
      <c r="J740" s="80">
        <v>389.4</v>
      </c>
    </row>
    <row r="741" spans="1:10" x14ac:dyDescent="0.2">
      <c r="A741" s="81"/>
      <c r="B741" s="82"/>
      <c r="C741" s="82"/>
      <c r="D741" s="82"/>
      <c r="E741" s="82" t="s">
        <v>515</v>
      </c>
      <c r="F741" s="83">
        <v>107.5</v>
      </c>
      <c r="G741" s="82" t="s">
        <v>516</v>
      </c>
      <c r="H741" s="83">
        <v>0</v>
      </c>
      <c r="I741" s="82" t="s">
        <v>517</v>
      </c>
      <c r="J741" s="84">
        <v>107.5</v>
      </c>
    </row>
    <row r="742" spans="1:10" x14ac:dyDescent="0.2">
      <c r="A742" s="81"/>
      <c r="B742" s="82"/>
      <c r="C742" s="82"/>
      <c r="D742" s="82"/>
      <c r="E742" s="82" t="s">
        <v>518</v>
      </c>
      <c r="F742" s="83">
        <v>141.32</v>
      </c>
      <c r="G742" s="82"/>
      <c r="H742" s="136" t="s">
        <v>519</v>
      </c>
      <c r="I742" s="136"/>
      <c r="J742" s="84">
        <v>729.68</v>
      </c>
    </row>
    <row r="743" spans="1:10" ht="15" thickBot="1" x14ac:dyDescent="0.25">
      <c r="A743" s="85"/>
      <c r="B743" s="86"/>
      <c r="C743" s="86"/>
      <c r="D743" s="86"/>
      <c r="E743" s="86"/>
      <c r="F743" s="86"/>
      <c r="G743" s="86" t="s">
        <v>520</v>
      </c>
      <c r="H743" s="87">
        <v>8.6199999999999992</v>
      </c>
      <c r="I743" s="86" t="s">
        <v>521</v>
      </c>
      <c r="J743" s="88">
        <v>6289.84</v>
      </c>
    </row>
    <row r="744" spans="1:10" ht="15" thickTop="1" x14ac:dyDescent="0.2">
      <c r="A744" s="89"/>
      <c r="B744" s="60"/>
      <c r="C744" s="60"/>
      <c r="D744" s="60"/>
      <c r="E744" s="60"/>
      <c r="F744" s="60"/>
      <c r="G744" s="60"/>
      <c r="H744" s="60"/>
      <c r="I744" s="60"/>
      <c r="J744" s="90"/>
    </row>
    <row r="745" spans="1:10" ht="15" x14ac:dyDescent="0.2">
      <c r="A745" s="73" t="s">
        <v>242</v>
      </c>
      <c r="B745" s="42" t="s">
        <v>10</v>
      </c>
      <c r="C745" s="41" t="s">
        <v>11</v>
      </c>
      <c r="D745" s="41" t="s">
        <v>12</v>
      </c>
      <c r="E745" s="137" t="s">
        <v>492</v>
      </c>
      <c r="F745" s="137"/>
      <c r="G745" s="43" t="s">
        <v>13</v>
      </c>
      <c r="H745" s="42" t="s">
        <v>14</v>
      </c>
      <c r="I745" s="42" t="s">
        <v>15</v>
      </c>
      <c r="J745" s="74" t="s">
        <v>17</v>
      </c>
    </row>
    <row r="746" spans="1:10" ht="38.25" x14ac:dyDescent="0.2">
      <c r="A746" s="75" t="s">
        <v>493</v>
      </c>
      <c r="B746" s="45" t="s">
        <v>243</v>
      </c>
      <c r="C746" s="44" t="s">
        <v>23</v>
      </c>
      <c r="D746" s="44" t="s">
        <v>244</v>
      </c>
      <c r="E746" s="133" t="s">
        <v>536</v>
      </c>
      <c r="F746" s="133"/>
      <c r="G746" s="46" t="s">
        <v>25</v>
      </c>
      <c r="H746" s="47">
        <v>1</v>
      </c>
      <c r="I746" s="48">
        <v>42.76</v>
      </c>
      <c r="J746" s="76">
        <v>42.76</v>
      </c>
    </row>
    <row r="747" spans="1:10" ht="25.5" x14ac:dyDescent="0.2">
      <c r="A747" s="77" t="s">
        <v>495</v>
      </c>
      <c r="B747" s="50" t="s">
        <v>804</v>
      </c>
      <c r="C747" s="49" t="s">
        <v>23</v>
      </c>
      <c r="D747" s="49" t="s">
        <v>805</v>
      </c>
      <c r="E747" s="134" t="s">
        <v>501</v>
      </c>
      <c r="F747" s="134"/>
      <c r="G747" s="51" t="s">
        <v>502</v>
      </c>
      <c r="H747" s="52">
        <v>0.26</v>
      </c>
      <c r="I747" s="53">
        <v>21.85</v>
      </c>
      <c r="J747" s="78">
        <v>5.68</v>
      </c>
    </row>
    <row r="748" spans="1:10" ht="25.5" x14ac:dyDescent="0.2">
      <c r="A748" s="77" t="s">
        <v>495</v>
      </c>
      <c r="B748" s="50" t="s">
        <v>503</v>
      </c>
      <c r="C748" s="49" t="s">
        <v>23</v>
      </c>
      <c r="D748" s="49" t="s">
        <v>504</v>
      </c>
      <c r="E748" s="134" t="s">
        <v>501</v>
      </c>
      <c r="F748" s="134"/>
      <c r="G748" s="51" t="s">
        <v>502</v>
      </c>
      <c r="H748" s="52">
        <v>0.15</v>
      </c>
      <c r="I748" s="53">
        <v>17.100000000000001</v>
      </c>
      <c r="J748" s="78">
        <v>2.56</v>
      </c>
    </row>
    <row r="749" spans="1:10" x14ac:dyDescent="0.2">
      <c r="A749" s="79" t="s">
        <v>505</v>
      </c>
      <c r="B749" s="55" t="s">
        <v>806</v>
      </c>
      <c r="C749" s="54" t="s">
        <v>23</v>
      </c>
      <c r="D749" s="54" t="s">
        <v>807</v>
      </c>
      <c r="E749" s="135" t="s">
        <v>508</v>
      </c>
      <c r="F749" s="135"/>
      <c r="G749" s="56" t="s">
        <v>68</v>
      </c>
      <c r="H749" s="57">
        <v>6.14</v>
      </c>
      <c r="I749" s="58">
        <v>0.51</v>
      </c>
      <c r="J749" s="80">
        <v>3.13</v>
      </c>
    </row>
    <row r="750" spans="1:10" ht="25.5" x14ac:dyDescent="0.2">
      <c r="A750" s="79" t="s">
        <v>505</v>
      </c>
      <c r="B750" s="55" t="s">
        <v>837</v>
      </c>
      <c r="C750" s="54" t="s">
        <v>23</v>
      </c>
      <c r="D750" s="54" t="s">
        <v>838</v>
      </c>
      <c r="E750" s="135" t="s">
        <v>508</v>
      </c>
      <c r="F750" s="135"/>
      <c r="G750" s="56" t="s">
        <v>25</v>
      </c>
      <c r="H750" s="57">
        <v>1.06</v>
      </c>
      <c r="I750" s="58">
        <v>29.08</v>
      </c>
      <c r="J750" s="80">
        <v>30.82</v>
      </c>
    </row>
    <row r="751" spans="1:10" x14ac:dyDescent="0.2">
      <c r="A751" s="79" t="s">
        <v>505</v>
      </c>
      <c r="B751" s="55" t="s">
        <v>808</v>
      </c>
      <c r="C751" s="54" t="s">
        <v>23</v>
      </c>
      <c r="D751" s="54" t="s">
        <v>809</v>
      </c>
      <c r="E751" s="135" t="s">
        <v>508</v>
      </c>
      <c r="F751" s="135"/>
      <c r="G751" s="56" t="s">
        <v>68</v>
      </c>
      <c r="H751" s="57">
        <v>0.19</v>
      </c>
      <c r="I751" s="58">
        <v>3.01</v>
      </c>
      <c r="J751" s="80">
        <v>0.56999999999999995</v>
      </c>
    </row>
    <row r="752" spans="1:10" x14ac:dyDescent="0.2">
      <c r="A752" s="81"/>
      <c r="B752" s="82"/>
      <c r="C752" s="82"/>
      <c r="D752" s="82"/>
      <c r="E752" s="82" t="s">
        <v>515</v>
      </c>
      <c r="F752" s="83">
        <v>6.32</v>
      </c>
      <c r="G752" s="82" t="s">
        <v>516</v>
      </c>
      <c r="H752" s="83">
        <v>0</v>
      </c>
      <c r="I752" s="82" t="s">
        <v>517</v>
      </c>
      <c r="J752" s="84">
        <v>6.32</v>
      </c>
    </row>
    <row r="753" spans="1:10" x14ac:dyDescent="0.2">
      <c r="A753" s="81"/>
      <c r="B753" s="82"/>
      <c r="C753" s="82"/>
      <c r="D753" s="82"/>
      <c r="E753" s="82" t="s">
        <v>518</v>
      </c>
      <c r="F753" s="83">
        <v>10.27</v>
      </c>
      <c r="G753" s="82"/>
      <c r="H753" s="136" t="s">
        <v>519</v>
      </c>
      <c r="I753" s="136"/>
      <c r="J753" s="84">
        <v>53.03</v>
      </c>
    </row>
    <row r="754" spans="1:10" ht="15" thickBot="1" x14ac:dyDescent="0.25">
      <c r="A754" s="85"/>
      <c r="B754" s="86"/>
      <c r="C754" s="86"/>
      <c r="D754" s="86"/>
      <c r="E754" s="86"/>
      <c r="F754" s="86"/>
      <c r="G754" s="86" t="s">
        <v>520</v>
      </c>
      <c r="H754" s="87">
        <v>57.61</v>
      </c>
      <c r="I754" s="86" t="s">
        <v>521</v>
      </c>
      <c r="J754" s="88">
        <v>3055.05</v>
      </c>
    </row>
    <row r="755" spans="1:10" ht="15" thickTop="1" x14ac:dyDescent="0.2">
      <c r="A755" s="89"/>
      <c r="B755" s="60"/>
      <c r="C755" s="60"/>
      <c r="D755" s="60"/>
      <c r="E755" s="60"/>
      <c r="F755" s="60"/>
      <c r="G755" s="60"/>
      <c r="H755" s="60"/>
      <c r="I755" s="60"/>
      <c r="J755" s="90"/>
    </row>
    <row r="756" spans="1:10" ht="15" x14ac:dyDescent="0.2">
      <c r="A756" s="73" t="s">
        <v>245</v>
      </c>
      <c r="B756" s="42" t="s">
        <v>10</v>
      </c>
      <c r="C756" s="41" t="s">
        <v>11</v>
      </c>
      <c r="D756" s="41" t="s">
        <v>12</v>
      </c>
      <c r="E756" s="137" t="s">
        <v>492</v>
      </c>
      <c r="F756" s="137"/>
      <c r="G756" s="43" t="s">
        <v>13</v>
      </c>
      <c r="H756" s="42" t="s">
        <v>14</v>
      </c>
      <c r="I756" s="42" t="s">
        <v>15</v>
      </c>
      <c r="J756" s="74" t="s">
        <v>17</v>
      </c>
    </row>
    <row r="757" spans="1:10" ht="25.5" x14ac:dyDescent="0.2">
      <c r="A757" s="75" t="s">
        <v>493</v>
      </c>
      <c r="B757" s="45" t="s">
        <v>246</v>
      </c>
      <c r="C757" s="44" t="s">
        <v>23</v>
      </c>
      <c r="D757" s="44" t="s">
        <v>247</v>
      </c>
      <c r="E757" s="133" t="s">
        <v>536</v>
      </c>
      <c r="F757" s="133"/>
      <c r="G757" s="46" t="s">
        <v>130</v>
      </c>
      <c r="H757" s="47">
        <v>1</v>
      </c>
      <c r="I757" s="48">
        <v>60.6</v>
      </c>
      <c r="J757" s="76">
        <v>60.6</v>
      </c>
    </row>
    <row r="758" spans="1:10" ht="25.5" x14ac:dyDescent="0.2">
      <c r="A758" s="77" t="s">
        <v>495</v>
      </c>
      <c r="B758" s="50" t="s">
        <v>839</v>
      </c>
      <c r="C758" s="49" t="s">
        <v>23</v>
      </c>
      <c r="D758" s="49" t="s">
        <v>840</v>
      </c>
      <c r="E758" s="134" t="s">
        <v>501</v>
      </c>
      <c r="F758" s="134"/>
      <c r="G758" s="51" t="s">
        <v>502</v>
      </c>
      <c r="H758" s="52">
        <v>0.54700000000000004</v>
      </c>
      <c r="I758" s="53">
        <v>22.64</v>
      </c>
      <c r="J758" s="78">
        <v>12.38</v>
      </c>
    </row>
    <row r="759" spans="1:10" ht="25.5" x14ac:dyDescent="0.2">
      <c r="A759" s="77" t="s">
        <v>495</v>
      </c>
      <c r="B759" s="50" t="s">
        <v>503</v>
      </c>
      <c r="C759" s="49" t="s">
        <v>23</v>
      </c>
      <c r="D759" s="49" t="s">
        <v>504</v>
      </c>
      <c r="E759" s="134" t="s">
        <v>501</v>
      </c>
      <c r="F759" s="134"/>
      <c r="G759" s="51" t="s">
        <v>502</v>
      </c>
      <c r="H759" s="52">
        <v>0.27300000000000002</v>
      </c>
      <c r="I759" s="53">
        <v>17.100000000000001</v>
      </c>
      <c r="J759" s="78">
        <v>4.66</v>
      </c>
    </row>
    <row r="760" spans="1:10" x14ac:dyDescent="0.2">
      <c r="A760" s="79" t="s">
        <v>505</v>
      </c>
      <c r="B760" s="55" t="s">
        <v>841</v>
      </c>
      <c r="C760" s="54" t="s">
        <v>23</v>
      </c>
      <c r="D760" s="54" t="s">
        <v>842</v>
      </c>
      <c r="E760" s="135" t="s">
        <v>508</v>
      </c>
      <c r="F760" s="135"/>
      <c r="G760" s="56" t="s">
        <v>68</v>
      </c>
      <c r="H760" s="57">
        <v>1.29</v>
      </c>
      <c r="I760" s="58">
        <v>1.57</v>
      </c>
      <c r="J760" s="80">
        <v>2.02</v>
      </c>
    </row>
    <row r="761" spans="1:10" ht="38.25" x14ac:dyDescent="0.2">
      <c r="A761" s="79" t="s">
        <v>505</v>
      </c>
      <c r="B761" s="55" t="s">
        <v>843</v>
      </c>
      <c r="C761" s="54" t="s">
        <v>23</v>
      </c>
      <c r="D761" s="54" t="s">
        <v>844</v>
      </c>
      <c r="E761" s="135" t="s">
        <v>508</v>
      </c>
      <c r="F761" s="135"/>
      <c r="G761" s="56" t="s">
        <v>130</v>
      </c>
      <c r="H761" s="57">
        <v>1</v>
      </c>
      <c r="I761" s="58">
        <v>41.54</v>
      </c>
      <c r="J761" s="80">
        <v>41.54</v>
      </c>
    </row>
    <row r="762" spans="1:10" x14ac:dyDescent="0.2">
      <c r="A762" s="81"/>
      <c r="B762" s="82"/>
      <c r="C762" s="82"/>
      <c r="D762" s="82"/>
      <c r="E762" s="82" t="s">
        <v>515</v>
      </c>
      <c r="F762" s="83">
        <v>13.21</v>
      </c>
      <c r="G762" s="82" t="s">
        <v>516</v>
      </c>
      <c r="H762" s="83">
        <v>0</v>
      </c>
      <c r="I762" s="82" t="s">
        <v>517</v>
      </c>
      <c r="J762" s="84">
        <v>13.21</v>
      </c>
    </row>
    <row r="763" spans="1:10" x14ac:dyDescent="0.2">
      <c r="A763" s="81"/>
      <c r="B763" s="82"/>
      <c r="C763" s="82"/>
      <c r="D763" s="82"/>
      <c r="E763" s="82" t="s">
        <v>518</v>
      </c>
      <c r="F763" s="83">
        <v>14.55</v>
      </c>
      <c r="G763" s="82"/>
      <c r="H763" s="136" t="s">
        <v>519</v>
      </c>
      <c r="I763" s="136"/>
      <c r="J763" s="84">
        <v>75.150000000000006</v>
      </c>
    </row>
    <row r="764" spans="1:10" ht="15" thickBot="1" x14ac:dyDescent="0.25">
      <c r="A764" s="85"/>
      <c r="B764" s="86"/>
      <c r="C764" s="86"/>
      <c r="D764" s="86"/>
      <c r="E764" s="86"/>
      <c r="F764" s="86"/>
      <c r="G764" s="86" t="s">
        <v>520</v>
      </c>
      <c r="H764" s="87">
        <v>2.7</v>
      </c>
      <c r="I764" s="86" t="s">
        <v>521</v>
      </c>
      <c r="J764" s="88">
        <v>202.9</v>
      </c>
    </row>
    <row r="765" spans="1:10" ht="15" thickTop="1" x14ac:dyDescent="0.2">
      <c r="A765" s="89"/>
      <c r="B765" s="60"/>
      <c r="C765" s="60"/>
      <c r="D765" s="60"/>
      <c r="E765" s="60"/>
      <c r="F765" s="60"/>
      <c r="G765" s="60"/>
      <c r="H765" s="60"/>
      <c r="I765" s="60"/>
      <c r="J765" s="90"/>
    </row>
    <row r="766" spans="1:10" x14ac:dyDescent="0.2">
      <c r="A766" s="91" t="s">
        <v>248</v>
      </c>
      <c r="B766" s="39"/>
      <c r="C766" s="39"/>
      <c r="D766" s="39" t="s">
        <v>249</v>
      </c>
      <c r="E766" s="39"/>
      <c r="F766" s="138"/>
      <c r="G766" s="138"/>
      <c r="H766" s="40"/>
      <c r="I766" s="39"/>
      <c r="J766" s="92">
        <v>117860.24</v>
      </c>
    </row>
    <row r="767" spans="1:10" ht="15" x14ac:dyDescent="0.2">
      <c r="A767" s="73" t="s">
        <v>250</v>
      </c>
      <c r="B767" s="42" t="s">
        <v>10</v>
      </c>
      <c r="C767" s="41" t="s">
        <v>11</v>
      </c>
      <c r="D767" s="41" t="s">
        <v>12</v>
      </c>
      <c r="E767" s="137" t="s">
        <v>492</v>
      </c>
      <c r="F767" s="137"/>
      <c r="G767" s="43" t="s">
        <v>13</v>
      </c>
      <c r="H767" s="42" t="s">
        <v>14</v>
      </c>
      <c r="I767" s="42" t="s">
        <v>15</v>
      </c>
      <c r="J767" s="74" t="s">
        <v>17</v>
      </c>
    </row>
    <row r="768" spans="1:10" ht="51" x14ac:dyDescent="0.2">
      <c r="A768" s="75" t="s">
        <v>493</v>
      </c>
      <c r="B768" s="45" t="s">
        <v>251</v>
      </c>
      <c r="C768" s="44" t="s">
        <v>23</v>
      </c>
      <c r="D768" s="44" t="s">
        <v>252</v>
      </c>
      <c r="E768" s="133" t="s">
        <v>612</v>
      </c>
      <c r="F768" s="133"/>
      <c r="G768" s="46" t="s">
        <v>25</v>
      </c>
      <c r="H768" s="47">
        <v>1</v>
      </c>
      <c r="I768" s="48">
        <v>67.63</v>
      </c>
      <c r="J768" s="76">
        <v>67.63</v>
      </c>
    </row>
    <row r="769" spans="1:10" ht="25.5" x14ac:dyDescent="0.2">
      <c r="A769" s="77" t="s">
        <v>495</v>
      </c>
      <c r="B769" s="50" t="s">
        <v>503</v>
      </c>
      <c r="C769" s="49" t="s">
        <v>23</v>
      </c>
      <c r="D769" s="49" t="s">
        <v>504</v>
      </c>
      <c r="E769" s="134" t="s">
        <v>501</v>
      </c>
      <c r="F769" s="134"/>
      <c r="G769" s="51" t="s">
        <v>502</v>
      </c>
      <c r="H769" s="52">
        <v>1.5667</v>
      </c>
      <c r="I769" s="53">
        <v>17.100000000000001</v>
      </c>
      <c r="J769" s="78">
        <v>26.79</v>
      </c>
    </row>
    <row r="770" spans="1:10" ht="25.5" x14ac:dyDescent="0.2">
      <c r="A770" s="77" t="s">
        <v>495</v>
      </c>
      <c r="B770" s="50" t="s">
        <v>634</v>
      </c>
      <c r="C770" s="49" t="s">
        <v>23</v>
      </c>
      <c r="D770" s="49" t="s">
        <v>635</v>
      </c>
      <c r="E770" s="134" t="s">
        <v>501</v>
      </c>
      <c r="F770" s="134"/>
      <c r="G770" s="51" t="s">
        <v>502</v>
      </c>
      <c r="H770" s="52">
        <v>0.86919999999999997</v>
      </c>
      <c r="I770" s="53">
        <v>21.94</v>
      </c>
      <c r="J770" s="78">
        <v>19.07</v>
      </c>
    </row>
    <row r="771" spans="1:10" ht="25.5" x14ac:dyDescent="0.2">
      <c r="A771" s="79" t="s">
        <v>505</v>
      </c>
      <c r="B771" s="55" t="s">
        <v>845</v>
      </c>
      <c r="C771" s="54" t="s">
        <v>23</v>
      </c>
      <c r="D771" s="54" t="s">
        <v>846</v>
      </c>
      <c r="E771" s="135" t="s">
        <v>508</v>
      </c>
      <c r="F771" s="135"/>
      <c r="G771" s="56" t="s">
        <v>44</v>
      </c>
      <c r="H771" s="57">
        <v>5.0200000000000002E-2</v>
      </c>
      <c r="I771" s="58">
        <v>60.13</v>
      </c>
      <c r="J771" s="80">
        <v>3.01</v>
      </c>
    </row>
    <row r="772" spans="1:10" x14ac:dyDescent="0.2">
      <c r="A772" s="79" t="s">
        <v>505</v>
      </c>
      <c r="B772" s="55" t="s">
        <v>824</v>
      </c>
      <c r="C772" s="54" t="s">
        <v>23</v>
      </c>
      <c r="D772" s="54" t="s">
        <v>825</v>
      </c>
      <c r="E772" s="135" t="s">
        <v>508</v>
      </c>
      <c r="F772" s="135"/>
      <c r="G772" s="56" t="s">
        <v>68</v>
      </c>
      <c r="H772" s="57">
        <v>21.153300000000002</v>
      </c>
      <c r="I772" s="58">
        <v>0.67</v>
      </c>
      <c r="J772" s="80">
        <v>14.17</v>
      </c>
    </row>
    <row r="773" spans="1:10" ht="25.5" x14ac:dyDescent="0.2">
      <c r="A773" s="79" t="s">
        <v>505</v>
      </c>
      <c r="B773" s="55" t="s">
        <v>847</v>
      </c>
      <c r="C773" s="54" t="s">
        <v>23</v>
      </c>
      <c r="D773" s="54" t="s">
        <v>848</v>
      </c>
      <c r="E773" s="135" t="s">
        <v>508</v>
      </c>
      <c r="F773" s="135"/>
      <c r="G773" s="56" t="s">
        <v>44</v>
      </c>
      <c r="H773" s="57">
        <v>2.41E-2</v>
      </c>
      <c r="I773" s="58">
        <v>73.349999999999994</v>
      </c>
      <c r="J773" s="80">
        <v>1.76</v>
      </c>
    </row>
    <row r="774" spans="1:10" ht="25.5" x14ac:dyDescent="0.2">
      <c r="A774" s="79" t="s">
        <v>505</v>
      </c>
      <c r="B774" s="55" t="s">
        <v>849</v>
      </c>
      <c r="C774" s="54" t="s">
        <v>23</v>
      </c>
      <c r="D774" s="54" t="s">
        <v>850</v>
      </c>
      <c r="E774" s="135" t="s">
        <v>508</v>
      </c>
      <c r="F774" s="135"/>
      <c r="G774" s="56" t="s">
        <v>44</v>
      </c>
      <c r="H774" s="57">
        <v>2.41E-2</v>
      </c>
      <c r="I774" s="58">
        <v>73.73</v>
      </c>
      <c r="J774" s="80">
        <v>1.77</v>
      </c>
    </row>
    <row r="775" spans="1:10" ht="25.5" x14ac:dyDescent="0.2">
      <c r="A775" s="79" t="s">
        <v>505</v>
      </c>
      <c r="B775" s="55" t="s">
        <v>640</v>
      </c>
      <c r="C775" s="54" t="s">
        <v>23</v>
      </c>
      <c r="D775" s="54" t="s">
        <v>641</v>
      </c>
      <c r="E775" s="135" t="s">
        <v>508</v>
      </c>
      <c r="F775" s="135"/>
      <c r="G775" s="56" t="s">
        <v>130</v>
      </c>
      <c r="H775" s="57">
        <v>6.6000000000000003E-2</v>
      </c>
      <c r="I775" s="58">
        <v>16.12</v>
      </c>
      <c r="J775" s="80">
        <v>1.06</v>
      </c>
    </row>
    <row r="776" spans="1:10" x14ac:dyDescent="0.2">
      <c r="A776" s="81"/>
      <c r="B776" s="82"/>
      <c r="C776" s="82"/>
      <c r="D776" s="82"/>
      <c r="E776" s="82" t="s">
        <v>515</v>
      </c>
      <c r="F776" s="83">
        <v>34.53</v>
      </c>
      <c r="G776" s="82" t="s">
        <v>516</v>
      </c>
      <c r="H776" s="83">
        <v>0</v>
      </c>
      <c r="I776" s="82" t="s">
        <v>517</v>
      </c>
      <c r="J776" s="84">
        <v>34.53</v>
      </c>
    </row>
    <row r="777" spans="1:10" x14ac:dyDescent="0.2">
      <c r="A777" s="81"/>
      <c r="B777" s="82"/>
      <c r="C777" s="82"/>
      <c r="D777" s="82"/>
      <c r="E777" s="82" t="s">
        <v>518</v>
      </c>
      <c r="F777" s="83">
        <v>16.239999999999998</v>
      </c>
      <c r="G777" s="82"/>
      <c r="H777" s="136" t="s">
        <v>519</v>
      </c>
      <c r="I777" s="136"/>
      <c r="J777" s="84">
        <v>83.87</v>
      </c>
    </row>
    <row r="778" spans="1:10" ht="15" thickBot="1" x14ac:dyDescent="0.25">
      <c r="A778" s="85"/>
      <c r="B778" s="86"/>
      <c r="C778" s="86"/>
      <c r="D778" s="86"/>
      <c r="E778" s="86"/>
      <c r="F778" s="86"/>
      <c r="G778" s="86" t="s">
        <v>520</v>
      </c>
      <c r="H778" s="87">
        <v>1223.1199999999999</v>
      </c>
      <c r="I778" s="86" t="s">
        <v>521</v>
      </c>
      <c r="J778" s="88">
        <v>102583.07</v>
      </c>
    </row>
    <row r="779" spans="1:10" ht="15" thickTop="1" x14ac:dyDescent="0.2">
      <c r="A779" s="89"/>
      <c r="B779" s="60"/>
      <c r="C779" s="60"/>
      <c r="D779" s="60"/>
      <c r="E779" s="60"/>
      <c r="F779" s="60"/>
      <c r="G779" s="60"/>
      <c r="H779" s="60"/>
      <c r="I779" s="60"/>
      <c r="J779" s="90"/>
    </row>
    <row r="780" spans="1:10" ht="15" x14ac:dyDescent="0.2">
      <c r="A780" s="73" t="s">
        <v>253</v>
      </c>
      <c r="B780" s="42" t="s">
        <v>10</v>
      </c>
      <c r="C780" s="41" t="s">
        <v>11</v>
      </c>
      <c r="D780" s="41" t="s">
        <v>12</v>
      </c>
      <c r="E780" s="137" t="s">
        <v>492</v>
      </c>
      <c r="F780" s="137"/>
      <c r="G780" s="43" t="s">
        <v>13</v>
      </c>
      <c r="H780" s="42" t="s">
        <v>14</v>
      </c>
      <c r="I780" s="42" t="s">
        <v>15</v>
      </c>
      <c r="J780" s="74" t="s">
        <v>17</v>
      </c>
    </row>
    <row r="781" spans="1:10" ht="25.5" x14ac:dyDescent="0.2">
      <c r="A781" s="75" t="s">
        <v>493</v>
      </c>
      <c r="B781" s="45" t="s">
        <v>254</v>
      </c>
      <c r="C781" s="44" t="s">
        <v>23</v>
      </c>
      <c r="D781" s="44" t="s">
        <v>255</v>
      </c>
      <c r="E781" s="133" t="s">
        <v>498</v>
      </c>
      <c r="F781" s="133"/>
      <c r="G781" s="46" t="s">
        <v>44</v>
      </c>
      <c r="H781" s="47">
        <v>1</v>
      </c>
      <c r="I781" s="48">
        <v>305.83</v>
      </c>
      <c r="J781" s="76">
        <v>305.83</v>
      </c>
    </row>
    <row r="782" spans="1:10" ht="38.25" x14ac:dyDescent="0.2">
      <c r="A782" s="77" t="s">
        <v>495</v>
      </c>
      <c r="B782" s="50" t="s">
        <v>798</v>
      </c>
      <c r="C782" s="49" t="s">
        <v>23</v>
      </c>
      <c r="D782" s="49" t="s">
        <v>799</v>
      </c>
      <c r="E782" s="134" t="s">
        <v>615</v>
      </c>
      <c r="F782" s="134"/>
      <c r="G782" s="51" t="s">
        <v>616</v>
      </c>
      <c r="H782" s="52">
        <v>0.65</v>
      </c>
      <c r="I782" s="53">
        <v>1.57</v>
      </c>
      <c r="J782" s="78">
        <v>1.02</v>
      </c>
    </row>
    <row r="783" spans="1:10" ht="25.5" x14ac:dyDescent="0.2">
      <c r="A783" s="77" t="s">
        <v>495</v>
      </c>
      <c r="B783" s="50" t="s">
        <v>503</v>
      </c>
      <c r="C783" s="49" t="s">
        <v>23</v>
      </c>
      <c r="D783" s="49" t="s">
        <v>504</v>
      </c>
      <c r="E783" s="134" t="s">
        <v>501</v>
      </c>
      <c r="F783" s="134"/>
      <c r="G783" s="51" t="s">
        <v>502</v>
      </c>
      <c r="H783" s="52">
        <v>6</v>
      </c>
      <c r="I783" s="53">
        <v>17.100000000000001</v>
      </c>
      <c r="J783" s="78">
        <v>102.6</v>
      </c>
    </row>
    <row r="784" spans="1:10" ht="25.5" x14ac:dyDescent="0.2">
      <c r="A784" s="79" t="s">
        <v>505</v>
      </c>
      <c r="B784" s="55" t="s">
        <v>845</v>
      </c>
      <c r="C784" s="54" t="s">
        <v>23</v>
      </c>
      <c r="D784" s="54" t="s">
        <v>846</v>
      </c>
      <c r="E784" s="135" t="s">
        <v>508</v>
      </c>
      <c r="F784" s="135"/>
      <c r="G784" s="56" t="s">
        <v>44</v>
      </c>
      <c r="H784" s="57">
        <v>0.49</v>
      </c>
      <c r="I784" s="58">
        <v>60.13</v>
      </c>
      <c r="J784" s="80">
        <v>29.46</v>
      </c>
    </row>
    <row r="785" spans="1:10" x14ac:dyDescent="0.2">
      <c r="A785" s="79" t="s">
        <v>505</v>
      </c>
      <c r="B785" s="55" t="s">
        <v>824</v>
      </c>
      <c r="C785" s="54" t="s">
        <v>23</v>
      </c>
      <c r="D785" s="54" t="s">
        <v>825</v>
      </c>
      <c r="E785" s="135" t="s">
        <v>508</v>
      </c>
      <c r="F785" s="135"/>
      <c r="G785" s="56" t="s">
        <v>68</v>
      </c>
      <c r="H785" s="57">
        <v>150</v>
      </c>
      <c r="I785" s="58">
        <v>0.67</v>
      </c>
      <c r="J785" s="80">
        <v>100.5</v>
      </c>
    </row>
    <row r="786" spans="1:10" ht="25.5" x14ac:dyDescent="0.2">
      <c r="A786" s="79" t="s">
        <v>505</v>
      </c>
      <c r="B786" s="55" t="s">
        <v>849</v>
      </c>
      <c r="C786" s="54" t="s">
        <v>23</v>
      </c>
      <c r="D786" s="54" t="s">
        <v>850</v>
      </c>
      <c r="E786" s="135" t="s">
        <v>508</v>
      </c>
      <c r="F786" s="135"/>
      <c r="G786" s="56" t="s">
        <v>44</v>
      </c>
      <c r="H786" s="57">
        <v>0.98</v>
      </c>
      <c r="I786" s="58">
        <v>73.73</v>
      </c>
      <c r="J786" s="80">
        <v>72.25</v>
      </c>
    </row>
    <row r="787" spans="1:10" x14ac:dyDescent="0.2">
      <c r="A787" s="81"/>
      <c r="B787" s="82"/>
      <c r="C787" s="82"/>
      <c r="D787" s="82"/>
      <c r="E787" s="82" t="s">
        <v>515</v>
      </c>
      <c r="F787" s="83">
        <v>74.88</v>
      </c>
      <c r="G787" s="82" t="s">
        <v>516</v>
      </c>
      <c r="H787" s="83">
        <v>0</v>
      </c>
      <c r="I787" s="82" t="s">
        <v>517</v>
      </c>
      <c r="J787" s="84">
        <v>74.88</v>
      </c>
    </row>
    <row r="788" spans="1:10" x14ac:dyDescent="0.2">
      <c r="A788" s="81"/>
      <c r="B788" s="82"/>
      <c r="C788" s="82"/>
      <c r="D788" s="82"/>
      <c r="E788" s="82" t="s">
        <v>518</v>
      </c>
      <c r="F788" s="83">
        <v>73.459999999999994</v>
      </c>
      <c r="G788" s="82"/>
      <c r="H788" s="136" t="s">
        <v>519</v>
      </c>
      <c r="I788" s="136"/>
      <c r="J788" s="84">
        <v>379.29</v>
      </c>
    </row>
    <row r="789" spans="1:10" ht="15" thickBot="1" x14ac:dyDescent="0.25">
      <c r="A789" s="85"/>
      <c r="B789" s="86"/>
      <c r="C789" s="86"/>
      <c r="D789" s="86"/>
      <c r="E789" s="86"/>
      <c r="F789" s="86"/>
      <c r="G789" s="86" t="s">
        <v>520</v>
      </c>
      <c r="H789" s="87">
        <v>5.28</v>
      </c>
      <c r="I789" s="86" t="s">
        <v>521</v>
      </c>
      <c r="J789" s="88">
        <v>2002.65</v>
      </c>
    </row>
    <row r="790" spans="1:10" ht="15" thickTop="1" x14ac:dyDescent="0.2">
      <c r="A790" s="89"/>
      <c r="B790" s="60"/>
      <c r="C790" s="60"/>
      <c r="D790" s="60"/>
      <c r="E790" s="60"/>
      <c r="F790" s="60"/>
      <c r="G790" s="60"/>
      <c r="H790" s="60"/>
      <c r="I790" s="60"/>
      <c r="J790" s="90"/>
    </row>
    <row r="791" spans="1:10" ht="15" x14ac:dyDescent="0.2">
      <c r="A791" s="73" t="s">
        <v>256</v>
      </c>
      <c r="B791" s="42" t="s">
        <v>10</v>
      </c>
      <c r="C791" s="41" t="s">
        <v>11</v>
      </c>
      <c r="D791" s="41" t="s">
        <v>12</v>
      </c>
      <c r="E791" s="137" t="s">
        <v>492</v>
      </c>
      <c r="F791" s="137"/>
      <c r="G791" s="43" t="s">
        <v>13</v>
      </c>
      <c r="H791" s="42" t="s">
        <v>14</v>
      </c>
      <c r="I791" s="42" t="s">
        <v>15</v>
      </c>
      <c r="J791" s="74" t="s">
        <v>17</v>
      </c>
    </row>
    <row r="792" spans="1:10" ht="25.5" x14ac:dyDescent="0.2">
      <c r="A792" s="75" t="s">
        <v>493</v>
      </c>
      <c r="B792" s="45" t="s">
        <v>257</v>
      </c>
      <c r="C792" s="44" t="s">
        <v>23</v>
      </c>
      <c r="D792" s="44" t="s">
        <v>258</v>
      </c>
      <c r="E792" s="133" t="s">
        <v>536</v>
      </c>
      <c r="F792" s="133"/>
      <c r="G792" s="46" t="s">
        <v>130</v>
      </c>
      <c r="H792" s="47">
        <v>1</v>
      </c>
      <c r="I792" s="48">
        <v>127.43</v>
      </c>
      <c r="J792" s="76">
        <v>127.43</v>
      </c>
    </row>
    <row r="793" spans="1:10" ht="25.5" x14ac:dyDescent="0.2">
      <c r="A793" s="77" t="s">
        <v>495</v>
      </c>
      <c r="B793" s="50" t="s">
        <v>503</v>
      </c>
      <c r="C793" s="49" t="s">
        <v>23</v>
      </c>
      <c r="D793" s="49" t="s">
        <v>504</v>
      </c>
      <c r="E793" s="134" t="s">
        <v>501</v>
      </c>
      <c r="F793" s="134"/>
      <c r="G793" s="51" t="s">
        <v>502</v>
      </c>
      <c r="H793" s="52">
        <v>0.218</v>
      </c>
      <c r="I793" s="53">
        <v>17.100000000000001</v>
      </c>
      <c r="J793" s="78">
        <v>3.72</v>
      </c>
    </row>
    <row r="794" spans="1:10" ht="25.5" x14ac:dyDescent="0.2">
      <c r="A794" s="77" t="s">
        <v>495</v>
      </c>
      <c r="B794" s="50" t="s">
        <v>634</v>
      </c>
      <c r="C794" s="49" t="s">
        <v>23</v>
      </c>
      <c r="D794" s="49" t="s">
        <v>635</v>
      </c>
      <c r="E794" s="134" t="s">
        <v>501</v>
      </c>
      <c r="F794" s="134"/>
      <c r="G794" s="51" t="s">
        <v>502</v>
      </c>
      <c r="H794" s="52">
        <v>0.437</v>
      </c>
      <c r="I794" s="53">
        <v>21.94</v>
      </c>
      <c r="J794" s="78">
        <v>9.58</v>
      </c>
    </row>
    <row r="795" spans="1:10" x14ac:dyDescent="0.2">
      <c r="A795" s="79" t="s">
        <v>505</v>
      </c>
      <c r="B795" s="55" t="s">
        <v>841</v>
      </c>
      <c r="C795" s="54" t="s">
        <v>23</v>
      </c>
      <c r="D795" s="54" t="s">
        <v>842</v>
      </c>
      <c r="E795" s="135" t="s">
        <v>508</v>
      </c>
      <c r="F795" s="135"/>
      <c r="G795" s="56" t="s">
        <v>68</v>
      </c>
      <c r="H795" s="57">
        <v>1.2150000000000001</v>
      </c>
      <c r="I795" s="58">
        <v>1.57</v>
      </c>
      <c r="J795" s="80">
        <v>1.9</v>
      </c>
    </row>
    <row r="796" spans="1:10" x14ac:dyDescent="0.2">
      <c r="A796" s="79" t="s">
        <v>505</v>
      </c>
      <c r="B796" s="55" t="s">
        <v>824</v>
      </c>
      <c r="C796" s="54" t="s">
        <v>23</v>
      </c>
      <c r="D796" s="54" t="s">
        <v>825</v>
      </c>
      <c r="E796" s="135" t="s">
        <v>508</v>
      </c>
      <c r="F796" s="135"/>
      <c r="G796" s="56" t="s">
        <v>68</v>
      </c>
      <c r="H796" s="57">
        <v>0.24</v>
      </c>
      <c r="I796" s="58">
        <v>0.67</v>
      </c>
      <c r="J796" s="80">
        <v>0.16</v>
      </c>
    </row>
    <row r="797" spans="1:10" ht="25.5" x14ac:dyDescent="0.2">
      <c r="A797" s="79" t="s">
        <v>505</v>
      </c>
      <c r="B797" s="55" t="s">
        <v>851</v>
      </c>
      <c r="C797" s="54" t="s">
        <v>23</v>
      </c>
      <c r="D797" s="54" t="s">
        <v>852</v>
      </c>
      <c r="E797" s="135" t="s">
        <v>508</v>
      </c>
      <c r="F797" s="135"/>
      <c r="G797" s="56" t="s">
        <v>25</v>
      </c>
      <c r="H797" s="57">
        <v>0.25</v>
      </c>
      <c r="I797" s="58">
        <v>448.29</v>
      </c>
      <c r="J797" s="80">
        <v>112.07</v>
      </c>
    </row>
    <row r="798" spans="1:10" x14ac:dyDescent="0.2">
      <c r="A798" s="81"/>
      <c r="B798" s="82"/>
      <c r="C798" s="82"/>
      <c r="D798" s="82"/>
      <c r="E798" s="82" t="s">
        <v>515</v>
      </c>
      <c r="F798" s="83">
        <v>10.25</v>
      </c>
      <c r="G798" s="82" t="s">
        <v>516</v>
      </c>
      <c r="H798" s="83">
        <v>0</v>
      </c>
      <c r="I798" s="82" t="s">
        <v>517</v>
      </c>
      <c r="J798" s="84">
        <v>10.25</v>
      </c>
    </row>
    <row r="799" spans="1:10" x14ac:dyDescent="0.2">
      <c r="A799" s="81"/>
      <c r="B799" s="82"/>
      <c r="C799" s="82"/>
      <c r="D799" s="82"/>
      <c r="E799" s="82" t="s">
        <v>518</v>
      </c>
      <c r="F799" s="83">
        <v>30.6</v>
      </c>
      <c r="G799" s="82"/>
      <c r="H799" s="136" t="s">
        <v>519</v>
      </c>
      <c r="I799" s="136"/>
      <c r="J799" s="84">
        <v>158.03</v>
      </c>
    </row>
    <row r="800" spans="1:10" ht="15" thickBot="1" x14ac:dyDescent="0.25">
      <c r="A800" s="85"/>
      <c r="B800" s="86"/>
      <c r="C800" s="86"/>
      <c r="D800" s="86"/>
      <c r="E800" s="86"/>
      <c r="F800" s="86"/>
      <c r="G800" s="86" t="s">
        <v>520</v>
      </c>
      <c r="H800" s="87">
        <v>84</v>
      </c>
      <c r="I800" s="86" t="s">
        <v>521</v>
      </c>
      <c r="J800" s="88">
        <v>13274.52</v>
      </c>
    </row>
    <row r="801" spans="1:10" ht="15" thickTop="1" x14ac:dyDescent="0.2">
      <c r="A801" s="89"/>
      <c r="B801" s="60"/>
      <c r="C801" s="60"/>
      <c r="D801" s="60"/>
      <c r="E801" s="60"/>
      <c r="F801" s="60"/>
      <c r="G801" s="60"/>
      <c r="H801" s="60"/>
      <c r="I801" s="60"/>
      <c r="J801" s="90"/>
    </row>
    <row r="802" spans="1:10" x14ac:dyDescent="0.2">
      <c r="A802" s="91" t="s">
        <v>259</v>
      </c>
      <c r="B802" s="39"/>
      <c r="C802" s="39"/>
      <c r="D802" s="39" t="s">
        <v>260</v>
      </c>
      <c r="E802" s="39"/>
      <c r="F802" s="138"/>
      <c r="G802" s="138"/>
      <c r="H802" s="40"/>
      <c r="I802" s="39"/>
      <c r="J802" s="92">
        <v>239703.17</v>
      </c>
    </row>
    <row r="803" spans="1:10" ht="15" x14ac:dyDescent="0.2">
      <c r="A803" s="73" t="s">
        <v>261</v>
      </c>
      <c r="B803" s="42" t="s">
        <v>10</v>
      </c>
      <c r="C803" s="41" t="s">
        <v>11</v>
      </c>
      <c r="D803" s="41" t="s">
        <v>12</v>
      </c>
      <c r="E803" s="137" t="s">
        <v>492</v>
      </c>
      <c r="F803" s="137"/>
      <c r="G803" s="43" t="s">
        <v>13</v>
      </c>
      <c r="H803" s="42" t="s">
        <v>14</v>
      </c>
      <c r="I803" s="42" t="s">
        <v>15</v>
      </c>
      <c r="J803" s="74" t="s">
        <v>17</v>
      </c>
    </row>
    <row r="804" spans="1:10" ht="25.5" x14ac:dyDescent="0.2">
      <c r="A804" s="75" t="s">
        <v>493</v>
      </c>
      <c r="B804" s="45" t="s">
        <v>262</v>
      </c>
      <c r="C804" s="44" t="s">
        <v>23</v>
      </c>
      <c r="D804" s="44" t="s">
        <v>263</v>
      </c>
      <c r="E804" s="133" t="s">
        <v>771</v>
      </c>
      <c r="F804" s="133"/>
      <c r="G804" s="46" t="s">
        <v>25</v>
      </c>
      <c r="H804" s="47">
        <v>1</v>
      </c>
      <c r="I804" s="48">
        <v>1.97</v>
      </c>
      <c r="J804" s="76">
        <v>1.97</v>
      </c>
    </row>
    <row r="805" spans="1:10" ht="25.5" x14ac:dyDescent="0.2">
      <c r="A805" s="77" t="s">
        <v>495</v>
      </c>
      <c r="B805" s="50" t="s">
        <v>581</v>
      </c>
      <c r="C805" s="49" t="s">
        <v>23</v>
      </c>
      <c r="D805" s="49" t="s">
        <v>582</v>
      </c>
      <c r="E805" s="134" t="s">
        <v>501</v>
      </c>
      <c r="F805" s="134"/>
      <c r="G805" s="51" t="s">
        <v>502</v>
      </c>
      <c r="H805" s="52">
        <v>3.9E-2</v>
      </c>
      <c r="I805" s="53">
        <v>22.69</v>
      </c>
      <c r="J805" s="78">
        <v>0.88</v>
      </c>
    </row>
    <row r="806" spans="1:10" ht="25.5" x14ac:dyDescent="0.2">
      <c r="A806" s="77" t="s">
        <v>495</v>
      </c>
      <c r="B806" s="50" t="s">
        <v>503</v>
      </c>
      <c r="C806" s="49" t="s">
        <v>23</v>
      </c>
      <c r="D806" s="49" t="s">
        <v>504</v>
      </c>
      <c r="E806" s="134" t="s">
        <v>501</v>
      </c>
      <c r="F806" s="134"/>
      <c r="G806" s="51" t="s">
        <v>502</v>
      </c>
      <c r="H806" s="52">
        <v>1.4E-2</v>
      </c>
      <c r="I806" s="53">
        <v>17.100000000000001</v>
      </c>
      <c r="J806" s="78">
        <v>0.23</v>
      </c>
    </row>
    <row r="807" spans="1:10" x14ac:dyDescent="0.2">
      <c r="A807" s="79" t="s">
        <v>505</v>
      </c>
      <c r="B807" s="55" t="s">
        <v>853</v>
      </c>
      <c r="C807" s="54" t="s">
        <v>23</v>
      </c>
      <c r="D807" s="54" t="s">
        <v>854</v>
      </c>
      <c r="E807" s="135" t="s">
        <v>508</v>
      </c>
      <c r="F807" s="135"/>
      <c r="G807" s="56" t="s">
        <v>591</v>
      </c>
      <c r="H807" s="57">
        <v>0.16</v>
      </c>
      <c r="I807" s="58">
        <v>5.41</v>
      </c>
      <c r="J807" s="80">
        <v>0.86</v>
      </c>
    </row>
    <row r="808" spans="1:10" x14ac:dyDescent="0.2">
      <c r="A808" s="81"/>
      <c r="B808" s="82"/>
      <c r="C808" s="82"/>
      <c r="D808" s="82"/>
      <c r="E808" s="82" t="s">
        <v>515</v>
      </c>
      <c r="F808" s="83">
        <v>0.83</v>
      </c>
      <c r="G808" s="82" t="s">
        <v>516</v>
      </c>
      <c r="H808" s="83">
        <v>0</v>
      </c>
      <c r="I808" s="82" t="s">
        <v>517</v>
      </c>
      <c r="J808" s="84">
        <v>0.83</v>
      </c>
    </row>
    <row r="809" spans="1:10" x14ac:dyDescent="0.2">
      <c r="A809" s="81"/>
      <c r="B809" s="82"/>
      <c r="C809" s="82"/>
      <c r="D809" s="82"/>
      <c r="E809" s="82" t="s">
        <v>518</v>
      </c>
      <c r="F809" s="83">
        <v>0.47</v>
      </c>
      <c r="G809" s="82"/>
      <c r="H809" s="136" t="s">
        <v>519</v>
      </c>
      <c r="I809" s="136"/>
      <c r="J809" s="84">
        <v>2.44</v>
      </c>
    </row>
    <row r="810" spans="1:10" ht="15" thickBot="1" x14ac:dyDescent="0.25">
      <c r="A810" s="85"/>
      <c r="B810" s="86"/>
      <c r="C810" s="86"/>
      <c r="D810" s="86"/>
      <c r="E810" s="86"/>
      <c r="F810" s="86"/>
      <c r="G810" s="86" t="s">
        <v>520</v>
      </c>
      <c r="H810" s="87">
        <v>2301.7199999999998</v>
      </c>
      <c r="I810" s="86" t="s">
        <v>521</v>
      </c>
      <c r="J810" s="88">
        <v>5616.19</v>
      </c>
    </row>
    <row r="811" spans="1:10" ht="15" thickTop="1" x14ac:dyDescent="0.2">
      <c r="A811" s="89"/>
      <c r="B811" s="60"/>
      <c r="C811" s="60"/>
      <c r="D811" s="60"/>
      <c r="E811" s="60"/>
      <c r="F811" s="60"/>
      <c r="G811" s="60"/>
      <c r="H811" s="60"/>
      <c r="I811" s="60"/>
      <c r="J811" s="90"/>
    </row>
    <row r="812" spans="1:10" ht="15" x14ac:dyDescent="0.2">
      <c r="A812" s="73" t="s">
        <v>264</v>
      </c>
      <c r="B812" s="42" t="s">
        <v>10</v>
      </c>
      <c r="C812" s="41" t="s">
        <v>11</v>
      </c>
      <c r="D812" s="41" t="s">
        <v>12</v>
      </c>
      <c r="E812" s="137" t="s">
        <v>492</v>
      </c>
      <c r="F812" s="137"/>
      <c r="G812" s="43" t="s">
        <v>13</v>
      </c>
      <c r="H812" s="42" t="s">
        <v>14</v>
      </c>
      <c r="I812" s="42" t="s">
        <v>15</v>
      </c>
      <c r="J812" s="74" t="s">
        <v>17</v>
      </c>
    </row>
    <row r="813" spans="1:10" x14ac:dyDescent="0.2">
      <c r="A813" s="75" t="s">
        <v>493</v>
      </c>
      <c r="B813" s="45" t="s">
        <v>265</v>
      </c>
      <c r="C813" s="44" t="s">
        <v>53</v>
      </c>
      <c r="D813" s="44" t="s">
        <v>266</v>
      </c>
      <c r="E813" s="133" t="s">
        <v>628</v>
      </c>
      <c r="F813" s="133"/>
      <c r="G813" s="46" t="s">
        <v>25</v>
      </c>
      <c r="H813" s="47">
        <v>1</v>
      </c>
      <c r="I813" s="48">
        <v>10.14</v>
      </c>
      <c r="J813" s="76">
        <v>10.14</v>
      </c>
    </row>
    <row r="814" spans="1:10" ht="25.5" x14ac:dyDescent="0.2">
      <c r="A814" s="77" t="s">
        <v>495</v>
      </c>
      <c r="B814" s="50" t="s">
        <v>855</v>
      </c>
      <c r="C814" s="49" t="s">
        <v>53</v>
      </c>
      <c r="D814" s="49" t="s">
        <v>582</v>
      </c>
      <c r="E814" s="134" t="s">
        <v>628</v>
      </c>
      <c r="F814" s="134"/>
      <c r="G814" s="51" t="s">
        <v>502</v>
      </c>
      <c r="H814" s="52">
        <v>0.3</v>
      </c>
      <c r="I814" s="53">
        <v>20.309999999999999</v>
      </c>
      <c r="J814" s="78">
        <v>6.09</v>
      </c>
    </row>
    <row r="815" spans="1:10" ht="25.5" x14ac:dyDescent="0.2">
      <c r="A815" s="77" t="s">
        <v>495</v>
      </c>
      <c r="B815" s="50" t="s">
        <v>629</v>
      </c>
      <c r="C815" s="49" t="s">
        <v>53</v>
      </c>
      <c r="D815" s="49" t="s">
        <v>504</v>
      </c>
      <c r="E815" s="134" t="s">
        <v>628</v>
      </c>
      <c r="F815" s="134"/>
      <c r="G815" s="51" t="s">
        <v>502</v>
      </c>
      <c r="H815" s="52">
        <v>0.2</v>
      </c>
      <c r="I815" s="53">
        <v>15.37</v>
      </c>
      <c r="J815" s="78">
        <v>3.07</v>
      </c>
    </row>
    <row r="816" spans="1:10" x14ac:dyDescent="0.2">
      <c r="A816" s="79" t="s">
        <v>505</v>
      </c>
      <c r="B816" s="55" t="s">
        <v>856</v>
      </c>
      <c r="C816" s="54" t="s">
        <v>53</v>
      </c>
      <c r="D816" s="54" t="s">
        <v>857</v>
      </c>
      <c r="E816" s="135" t="s">
        <v>508</v>
      </c>
      <c r="F816" s="135"/>
      <c r="G816" s="56" t="s">
        <v>858</v>
      </c>
      <c r="H816" s="57">
        <v>0.03</v>
      </c>
      <c r="I816" s="58">
        <v>23.26</v>
      </c>
      <c r="J816" s="80">
        <v>0.69</v>
      </c>
    </row>
    <row r="817" spans="1:10" x14ac:dyDescent="0.2">
      <c r="A817" s="79" t="s">
        <v>505</v>
      </c>
      <c r="B817" s="55" t="s">
        <v>859</v>
      </c>
      <c r="C817" s="54" t="s">
        <v>53</v>
      </c>
      <c r="D817" s="54" t="s">
        <v>860</v>
      </c>
      <c r="E817" s="135" t="s">
        <v>508</v>
      </c>
      <c r="F817" s="135"/>
      <c r="G817" s="56" t="s">
        <v>35</v>
      </c>
      <c r="H817" s="57">
        <v>0.4</v>
      </c>
      <c r="I817" s="58">
        <v>0.73</v>
      </c>
      <c r="J817" s="80">
        <v>0.28999999999999998</v>
      </c>
    </row>
    <row r="818" spans="1:10" x14ac:dyDescent="0.2">
      <c r="A818" s="81"/>
      <c r="B818" s="82"/>
      <c r="C818" s="82"/>
      <c r="D818" s="82"/>
      <c r="E818" s="82" t="s">
        <v>515</v>
      </c>
      <c r="F818" s="83">
        <v>6.58</v>
      </c>
      <c r="G818" s="82" t="s">
        <v>516</v>
      </c>
      <c r="H818" s="83">
        <v>0</v>
      </c>
      <c r="I818" s="82" t="s">
        <v>517</v>
      </c>
      <c r="J818" s="84">
        <v>6.58</v>
      </c>
    </row>
    <row r="819" spans="1:10" x14ac:dyDescent="0.2">
      <c r="A819" s="81"/>
      <c r="B819" s="82"/>
      <c r="C819" s="82"/>
      <c r="D819" s="82"/>
      <c r="E819" s="82" t="s">
        <v>518</v>
      </c>
      <c r="F819" s="83">
        <v>2.4300000000000002</v>
      </c>
      <c r="G819" s="82"/>
      <c r="H819" s="136" t="s">
        <v>519</v>
      </c>
      <c r="I819" s="136"/>
      <c r="J819" s="84">
        <v>12.57</v>
      </c>
    </row>
    <row r="820" spans="1:10" ht="15" thickBot="1" x14ac:dyDescent="0.25">
      <c r="A820" s="85"/>
      <c r="B820" s="86"/>
      <c r="C820" s="86"/>
      <c r="D820" s="86"/>
      <c r="E820" s="86"/>
      <c r="F820" s="86"/>
      <c r="G820" s="86" t="s">
        <v>520</v>
      </c>
      <c r="H820" s="87">
        <v>2301.7199999999998</v>
      </c>
      <c r="I820" s="86" t="s">
        <v>521</v>
      </c>
      <c r="J820" s="88">
        <v>28932.62</v>
      </c>
    </row>
    <row r="821" spans="1:10" ht="15" thickTop="1" x14ac:dyDescent="0.2">
      <c r="A821" s="89"/>
      <c r="B821" s="60"/>
      <c r="C821" s="60"/>
      <c r="D821" s="60"/>
      <c r="E821" s="60"/>
      <c r="F821" s="60"/>
      <c r="G821" s="60"/>
      <c r="H821" s="60"/>
      <c r="I821" s="60"/>
      <c r="J821" s="90"/>
    </row>
    <row r="822" spans="1:10" ht="15" x14ac:dyDescent="0.2">
      <c r="A822" s="73" t="s">
        <v>267</v>
      </c>
      <c r="B822" s="42" t="s">
        <v>10</v>
      </c>
      <c r="C822" s="41" t="s">
        <v>11</v>
      </c>
      <c r="D822" s="41" t="s">
        <v>12</v>
      </c>
      <c r="E822" s="137" t="s">
        <v>492</v>
      </c>
      <c r="F822" s="137"/>
      <c r="G822" s="43" t="s">
        <v>13</v>
      </c>
      <c r="H822" s="42" t="s">
        <v>14</v>
      </c>
      <c r="I822" s="42" t="s">
        <v>15</v>
      </c>
      <c r="J822" s="74" t="s">
        <v>17</v>
      </c>
    </row>
    <row r="823" spans="1:10" ht="25.5" x14ac:dyDescent="0.2">
      <c r="A823" s="75" t="s">
        <v>493</v>
      </c>
      <c r="B823" s="45" t="s">
        <v>268</v>
      </c>
      <c r="C823" s="44" t="s">
        <v>23</v>
      </c>
      <c r="D823" s="44" t="s">
        <v>269</v>
      </c>
      <c r="E823" s="133" t="s">
        <v>771</v>
      </c>
      <c r="F823" s="133"/>
      <c r="G823" s="46" t="s">
        <v>25</v>
      </c>
      <c r="H823" s="47">
        <v>1</v>
      </c>
      <c r="I823" s="48">
        <v>11.4</v>
      </c>
      <c r="J823" s="76">
        <v>11.4</v>
      </c>
    </row>
    <row r="824" spans="1:10" ht="25.5" x14ac:dyDescent="0.2">
      <c r="A824" s="77" t="s">
        <v>495</v>
      </c>
      <c r="B824" s="50" t="s">
        <v>503</v>
      </c>
      <c r="C824" s="49" t="s">
        <v>23</v>
      </c>
      <c r="D824" s="49" t="s">
        <v>504</v>
      </c>
      <c r="E824" s="134" t="s">
        <v>501</v>
      </c>
      <c r="F824" s="134"/>
      <c r="G824" s="51" t="s">
        <v>502</v>
      </c>
      <c r="H824" s="52">
        <v>6.9000000000000006E-2</v>
      </c>
      <c r="I824" s="53">
        <v>17.100000000000001</v>
      </c>
      <c r="J824" s="78">
        <v>1.17</v>
      </c>
    </row>
    <row r="825" spans="1:10" ht="25.5" x14ac:dyDescent="0.2">
      <c r="A825" s="77" t="s">
        <v>495</v>
      </c>
      <c r="B825" s="50" t="s">
        <v>581</v>
      </c>
      <c r="C825" s="49" t="s">
        <v>23</v>
      </c>
      <c r="D825" s="49" t="s">
        <v>582</v>
      </c>
      <c r="E825" s="134" t="s">
        <v>501</v>
      </c>
      <c r="F825" s="134"/>
      <c r="G825" s="51" t="s">
        <v>502</v>
      </c>
      <c r="H825" s="52">
        <v>0.187</v>
      </c>
      <c r="I825" s="53">
        <v>22.69</v>
      </c>
      <c r="J825" s="78">
        <v>4.24</v>
      </c>
    </row>
    <row r="826" spans="1:10" x14ac:dyDescent="0.2">
      <c r="A826" s="79" t="s">
        <v>505</v>
      </c>
      <c r="B826" s="55" t="s">
        <v>861</v>
      </c>
      <c r="C826" s="54" t="s">
        <v>23</v>
      </c>
      <c r="D826" s="54" t="s">
        <v>862</v>
      </c>
      <c r="E826" s="135" t="s">
        <v>508</v>
      </c>
      <c r="F826" s="135"/>
      <c r="G826" s="56" t="s">
        <v>591</v>
      </c>
      <c r="H826" s="57">
        <v>0.33</v>
      </c>
      <c r="I826" s="58">
        <v>18.16</v>
      </c>
      <c r="J826" s="80">
        <v>5.99</v>
      </c>
    </row>
    <row r="827" spans="1:10" x14ac:dyDescent="0.2">
      <c r="A827" s="81"/>
      <c r="B827" s="82"/>
      <c r="C827" s="82"/>
      <c r="D827" s="82"/>
      <c r="E827" s="82" t="s">
        <v>515</v>
      </c>
      <c r="F827" s="83">
        <v>4.0599999999999996</v>
      </c>
      <c r="G827" s="82" t="s">
        <v>516</v>
      </c>
      <c r="H827" s="83">
        <v>0</v>
      </c>
      <c r="I827" s="82" t="s">
        <v>517</v>
      </c>
      <c r="J827" s="84">
        <v>4.0599999999999996</v>
      </c>
    </row>
    <row r="828" spans="1:10" x14ac:dyDescent="0.2">
      <c r="A828" s="81"/>
      <c r="B828" s="82"/>
      <c r="C828" s="82"/>
      <c r="D828" s="82"/>
      <c r="E828" s="82" t="s">
        <v>518</v>
      </c>
      <c r="F828" s="83">
        <v>2.73</v>
      </c>
      <c r="G828" s="82"/>
      <c r="H828" s="136" t="s">
        <v>519</v>
      </c>
      <c r="I828" s="136"/>
      <c r="J828" s="84">
        <v>14.13</v>
      </c>
    </row>
    <row r="829" spans="1:10" ht="15" thickBot="1" x14ac:dyDescent="0.25">
      <c r="A829" s="85"/>
      <c r="B829" s="86"/>
      <c r="C829" s="86"/>
      <c r="D829" s="86"/>
      <c r="E829" s="86"/>
      <c r="F829" s="86"/>
      <c r="G829" s="86" t="s">
        <v>520</v>
      </c>
      <c r="H829" s="87">
        <v>2301.7199999999998</v>
      </c>
      <c r="I829" s="86" t="s">
        <v>521</v>
      </c>
      <c r="J829" s="88">
        <v>32523.3</v>
      </c>
    </row>
    <row r="830" spans="1:10" ht="15" thickTop="1" x14ac:dyDescent="0.2">
      <c r="A830" s="89"/>
      <c r="B830" s="60"/>
      <c r="C830" s="60"/>
      <c r="D830" s="60"/>
      <c r="E830" s="60"/>
      <c r="F830" s="60"/>
      <c r="G830" s="60"/>
      <c r="H830" s="60"/>
      <c r="I830" s="60"/>
      <c r="J830" s="90"/>
    </row>
    <row r="831" spans="1:10" ht="15" x14ac:dyDescent="0.2">
      <c r="A831" s="73" t="s">
        <v>270</v>
      </c>
      <c r="B831" s="42" t="s">
        <v>10</v>
      </c>
      <c r="C831" s="41" t="s">
        <v>11</v>
      </c>
      <c r="D831" s="41" t="s">
        <v>12</v>
      </c>
      <c r="E831" s="137" t="s">
        <v>492</v>
      </c>
      <c r="F831" s="137"/>
      <c r="G831" s="43" t="s">
        <v>13</v>
      </c>
      <c r="H831" s="42" t="s">
        <v>14</v>
      </c>
      <c r="I831" s="42" t="s">
        <v>15</v>
      </c>
      <c r="J831" s="74" t="s">
        <v>17</v>
      </c>
    </row>
    <row r="832" spans="1:10" ht="25.5" x14ac:dyDescent="0.2">
      <c r="A832" s="75" t="s">
        <v>493</v>
      </c>
      <c r="B832" s="45" t="s">
        <v>271</v>
      </c>
      <c r="C832" s="44" t="s">
        <v>23</v>
      </c>
      <c r="D832" s="44" t="s">
        <v>272</v>
      </c>
      <c r="E832" s="133" t="s">
        <v>771</v>
      </c>
      <c r="F832" s="133"/>
      <c r="G832" s="46" t="s">
        <v>25</v>
      </c>
      <c r="H832" s="47">
        <v>1</v>
      </c>
      <c r="I832" s="48">
        <v>2.33</v>
      </c>
      <c r="J832" s="76">
        <v>2.33</v>
      </c>
    </row>
    <row r="833" spans="1:10" ht="25.5" x14ac:dyDescent="0.2">
      <c r="A833" s="77" t="s">
        <v>495</v>
      </c>
      <c r="B833" s="50" t="s">
        <v>581</v>
      </c>
      <c r="C833" s="49" t="s">
        <v>23</v>
      </c>
      <c r="D833" s="49" t="s">
        <v>582</v>
      </c>
      <c r="E833" s="134" t="s">
        <v>501</v>
      </c>
      <c r="F833" s="134"/>
      <c r="G833" s="51" t="s">
        <v>502</v>
      </c>
      <c r="H833" s="52">
        <v>5.0999999999999997E-2</v>
      </c>
      <c r="I833" s="53">
        <v>22.69</v>
      </c>
      <c r="J833" s="78">
        <v>1.1499999999999999</v>
      </c>
    </row>
    <row r="834" spans="1:10" ht="25.5" x14ac:dyDescent="0.2">
      <c r="A834" s="77" t="s">
        <v>495</v>
      </c>
      <c r="B834" s="50" t="s">
        <v>503</v>
      </c>
      <c r="C834" s="49" t="s">
        <v>23</v>
      </c>
      <c r="D834" s="49" t="s">
        <v>504</v>
      </c>
      <c r="E834" s="134" t="s">
        <v>501</v>
      </c>
      <c r="F834" s="134"/>
      <c r="G834" s="51" t="s">
        <v>502</v>
      </c>
      <c r="H834" s="52">
        <v>1.9E-2</v>
      </c>
      <c r="I834" s="53">
        <v>17.100000000000001</v>
      </c>
      <c r="J834" s="78">
        <v>0.32</v>
      </c>
    </row>
    <row r="835" spans="1:10" x14ac:dyDescent="0.2">
      <c r="A835" s="79" t="s">
        <v>505</v>
      </c>
      <c r="B835" s="55" t="s">
        <v>853</v>
      </c>
      <c r="C835" s="54" t="s">
        <v>23</v>
      </c>
      <c r="D835" s="54" t="s">
        <v>854</v>
      </c>
      <c r="E835" s="135" t="s">
        <v>508</v>
      </c>
      <c r="F835" s="135"/>
      <c r="G835" s="56" t="s">
        <v>591</v>
      </c>
      <c r="H835" s="57">
        <v>0.16</v>
      </c>
      <c r="I835" s="58">
        <v>5.41</v>
      </c>
      <c r="J835" s="80">
        <v>0.86</v>
      </c>
    </row>
    <row r="836" spans="1:10" x14ac:dyDescent="0.2">
      <c r="A836" s="81"/>
      <c r="B836" s="82"/>
      <c r="C836" s="82"/>
      <c r="D836" s="82"/>
      <c r="E836" s="82" t="s">
        <v>515</v>
      </c>
      <c r="F836" s="83">
        <v>1.1000000000000001</v>
      </c>
      <c r="G836" s="82" t="s">
        <v>516</v>
      </c>
      <c r="H836" s="83">
        <v>0</v>
      </c>
      <c r="I836" s="82" t="s">
        <v>517</v>
      </c>
      <c r="J836" s="84">
        <v>1.1000000000000001</v>
      </c>
    </row>
    <row r="837" spans="1:10" x14ac:dyDescent="0.2">
      <c r="A837" s="81"/>
      <c r="B837" s="82"/>
      <c r="C837" s="82"/>
      <c r="D837" s="82"/>
      <c r="E837" s="82" t="s">
        <v>518</v>
      </c>
      <c r="F837" s="83">
        <v>0.55000000000000004</v>
      </c>
      <c r="G837" s="82"/>
      <c r="H837" s="136" t="s">
        <v>519</v>
      </c>
      <c r="I837" s="136"/>
      <c r="J837" s="84">
        <v>2.88</v>
      </c>
    </row>
    <row r="838" spans="1:10" ht="15" thickBot="1" x14ac:dyDescent="0.25">
      <c r="A838" s="85"/>
      <c r="B838" s="86"/>
      <c r="C838" s="86"/>
      <c r="D838" s="86"/>
      <c r="E838" s="86"/>
      <c r="F838" s="86"/>
      <c r="G838" s="86" t="s">
        <v>520</v>
      </c>
      <c r="H838" s="87">
        <v>72</v>
      </c>
      <c r="I838" s="86" t="s">
        <v>521</v>
      </c>
      <c r="J838" s="88">
        <v>207.36</v>
      </c>
    </row>
    <row r="839" spans="1:10" ht="15" thickTop="1" x14ac:dyDescent="0.2">
      <c r="A839" s="89"/>
      <c r="B839" s="60"/>
      <c r="C839" s="60"/>
      <c r="D839" s="60"/>
      <c r="E839" s="60"/>
      <c r="F839" s="60"/>
      <c r="G839" s="60"/>
      <c r="H839" s="60"/>
      <c r="I839" s="60"/>
      <c r="J839" s="90"/>
    </row>
    <row r="840" spans="1:10" ht="15" x14ac:dyDescent="0.2">
      <c r="A840" s="73" t="s">
        <v>273</v>
      </c>
      <c r="B840" s="42" t="s">
        <v>10</v>
      </c>
      <c r="C840" s="41" t="s">
        <v>11</v>
      </c>
      <c r="D840" s="41" t="s">
        <v>12</v>
      </c>
      <c r="E840" s="137" t="s">
        <v>492</v>
      </c>
      <c r="F840" s="137"/>
      <c r="G840" s="43" t="s">
        <v>13</v>
      </c>
      <c r="H840" s="42" t="s">
        <v>14</v>
      </c>
      <c r="I840" s="42" t="s">
        <v>15</v>
      </c>
      <c r="J840" s="74" t="s">
        <v>17</v>
      </c>
    </row>
    <row r="841" spans="1:10" ht="25.5" x14ac:dyDescent="0.2">
      <c r="A841" s="75" t="s">
        <v>493</v>
      </c>
      <c r="B841" s="45" t="s">
        <v>274</v>
      </c>
      <c r="C841" s="44" t="s">
        <v>23</v>
      </c>
      <c r="D841" s="44" t="s">
        <v>275</v>
      </c>
      <c r="E841" s="133" t="s">
        <v>771</v>
      </c>
      <c r="F841" s="133"/>
      <c r="G841" s="46" t="s">
        <v>25</v>
      </c>
      <c r="H841" s="47">
        <v>1</v>
      </c>
      <c r="I841" s="48">
        <v>13.04</v>
      </c>
      <c r="J841" s="76">
        <v>13.04</v>
      </c>
    </row>
    <row r="842" spans="1:10" ht="25.5" x14ac:dyDescent="0.2">
      <c r="A842" s="77" t="s">
        <v>495</v>
      </c>
      <c r="B842" s="50" t="s">
        <v>581</v>
      </c>
      <c r="C842" s="49" t="s">
        <v>23</v>
      </c>
      <c r="D842" s="49" t="s">
        <v>582</v>
      </c>
      <c r="E842" s="134" t="s">
        <v>501</v>
      </c>
      <c r="F842" s="134"/>
      <c r="G842" s="51" t="s">
        <v>502</v>
      </c>
      <c r="H842" s="52">
        <v>0.24399999999999999</v>
      </c>
      <c r="I842" s="53">
        <v>22.69</v>
      </c>
      <c r="J842" s="78">
        <v>5.53</v>
      </c>
    </row>
    <row r="843" spans="1:10" ht="25.5" x14ac:dyDescent="0.2">
      <c r="A843" s="77" t="s">
        <v>495</v>
      </c>
      <c r="B843" s="50" t="s">
        <v>503</v>
      </c>
      <c r="C843" s="49" t="s">
        <v>23</v>
      </c>
      <c r="D843" s="49" t="s">
        <v>504</v>
      </c>
      <c r="E843" s="134" t="s">
        <v>501</v>
      </c>
      <c r="F843" s="134"/>
      <c r="G843" s="51" t="s">
        <v>502</v>
      </c>
      <c r="H843" s="52">
        <v>8.8999999999999996E-2</v>
      </c>
      <c r="I843" s="53">
        <v>17.100000000000001</v>
      </c>
      <c r="J843" s="78">
        <v>1.52</v>
      </c>
    </row>
    <row r="844" spans="1:10" x14ac:dyDescent="0.2">
      <c r="A844" s="79" t="s">
        <v>505</v>
      </c>
      <c r="B844" s="55" t="s">
        <v>861</v>
      </c>
      <c r="C844" s="54" t="s">
        <v>23</v>
      </c>
      <c r="D844" s="54" t="s">
        <v>862</v>
      </c>
      <c r="E844" s="135" t="s">
        <v>508</v>
      </c>
      <c r="F844" s="135"/>
      <c r="G844" s="56" t="s">
        <v>591</v>
      </c>
      <c r="H844" s="57">
        <v>0.33</v>
      </c>
      <c r="I844" s="58">
        <v>18.16</v>
      </c>
      <c r="J844" s="80">
        <v>5.99</v>
      </c>
    </row>
    <row r="845" spans="1:10" x14ac:dyDescent="0.2">
      <c r="A845" s="81"/>
      <c r="B845" s="82"/>
      <c r="C845" s="82"/>
      <c r="D845" s="82"/>
      <c r="E845" s="82" t="s">
        <v>515</v>
      </c>
      <c r="F845" s="83">
        <v>5.29</v>
      </c>
      <c r="G845" s="82" t="s">
        <v>516</v>
      </c>
      <c r="H845" s="83">
        <v>0</v>
      </c>
      <c r="I845" s="82" t="s">
        <v>517</v>
      </c>
      <c r="J845" s="84">
        <v>5.29</v>
      </c>
    </row>
    <row r="846" spans="1:10" x14ac:dyDescent="0.2">
      <c r="A846" s="81"/>
      <c r="B846" s="82"/>
      <c r="C846" s="82"/>
      <c r="D846" s="82"/>
      <c r="E846" s="82" t="s">
        <v>518</v>
      </c>
      <c r="F846" s="83">
        <v>3.13</v>
      </c>
      <c r="G846" s="82"/>
      <c r="H846" s="136" t="s">
        <v>519</v>
      </c>
      <c r="I846" s="136"/>
      <c r="J846" s="84">
        <v>16.170000000000002</v>
      </c>
    </row>
    <row r="847" spans="1:10" ht="15" thickBot="1" x14ac:dyDescent="0.25">
      <c r="A847" s="85"/>
      <c r="B847" s="86"/>
      <c r="C847" s="86"/>
      <c r="D847" s="86"/>
      <c r="E847" s="86"/>
      <c r="F847" s="86"/>
      <c r="G847" s="86" t="s">
        <v>520</v>
      </c>
      <c r="H847" s="87">
        <v>72</v>
      </c>
      <c r="I847" s="86" t="s">
        <v>521</v>
      </c>
      <c r="J847" s="88">
        <v>1164.24</v>
      </c>
    </row>
    <row r="848" spans="1:10" ht="15" thickTop="1" x14ac:dyDescent="0.2">
      <c r="A848" s="89"/>
      <c r="B848" s="60"/>
      <c r="C848" s="60"/>
      <c r="D848" s="60"/>
      <c r="E848" s="60"/>
      <c r="F848" s="60"/>
      <c r="G848" s="60"/>
      <c r="H848" s="60"/>
      <c r="I848" s="60"/>
      <c r="J848" s="90"/>
    </row>
    <row r="849" spans="1:10" ht="15" x14ac:dyDescent="0.2">
      <c r="A849" s="73" t="s">
        <v>276</v>
      </c>
      <c r="B849" s="42" t="s">
        <v>10</v>
      </c>
      <c r="C849" s="41" t="s">
        <v>11</v>
      </c>
      <c r="D849" s="41" t="s">
        <v>12</v>
      </c>
      <c r="E849" s="137" t="s">
        <v>492</v>
      </c>
      <c r="F849" s="137"/>
      <c r="G849" s="43" t="s">
        <v>13</v>
      </c>
      <c r="H849" s="42" t="s">
        <v>14</v>
      </c>
      <c r="I849" s="42" t="s">
        <v>15</v>
      </c>
      <c r="J849" s="74" t="s">
        <v>17</v>
      </c>
    </row>
    <row r="850" spans="1:10" x14ac:dyDescent="0.2">
      <c r="A850" s="75" t="s">
        <v>493</v>
      </c>
      <c r="B850" s="45" t="s">
        <v>277</v>
      </c>
      <c r="C850" s="44" t="s">
        <v>23</v>
      </c>
      <c r="D850" s="44" t="s">
        <v>278</v>
      </c>
      <c r="E850" s="133" t="s">
        <v>536</v>
      </c>
      <c r="F850" s="133"/>
      <c r="G850" s="46" t="s">
        <v>25</v>
      </c>
      <c r="H850" s="47">
        <v>1</v>
      </c>
      <c r="I850" s="48">
        <v>41.45</v>
      </c>
      <c r="J850" s="76">
        <v>41.45</v>
      </c>
    </row>
    <row r="851" spans="1:10" ht="25.5" x14ac:dyDescent="0.2">
      <c r="A851" s="77" t="s">
        <v>495</v>
      </c>
      <c r="B851" s="50" t="s">
        <v>634</v>
      </c>
      <c r="C851" s="49" t="s">
        <v>23</v>
      </c>
      <c r="D851" s="49" t="s">
        <v>635</v>
      </c>
      <c r="E851" s="134" t="s">
        <v>501</v>
      </c>
      <c r="F851" s="134"/>
      <c r="G851" s="51" t="s">
        <v>502</v>
      </c>
      <c r="H851" s="52">
        <v>0.5</v>
      </c>
      <c r="I851" s="53">
        <v>21.94</v>
      </c>
      <c r="J851" s="78">
        <v>10.97</v>
      </c>
    </row>
    <row r="852" spans="1:10" ht="25.5" x14ac:dyDescent="0.2">
      <c r="A852" s="77" t="s">
        <v>495</v>
      </c>
      <c r="B852" s="50" t="s">
        <v>503</v>
      </c>
      <c r="C852" s="49" t="s">
        <v>23</v>
      </c>
      <c r="D852" s="49" t="s">
        <v>504</v>
      </c>
      <c r="E852" s="134" t="s">
        <v>501</v>
      </c>
      <c r="F852" s="134"/>
      <c r="G852" s="51" t="s">
        <v>502</v>
      </c>
      <c r="H852" s="52">
        <v>0.5</v>
      </c>
      <c r="I852" s="53">
        <v>17.100000000000001</v>
      </c>
      <c r="J852" s="78">
        <v>8.5500000000000007</v>
      </c>
    </row>
    <row r="853" spans="1:10" x14ac:dyDescent="0.2">
      <c r="A853" s="79" t="s">
        <v>505</v>
      </c>
      <c r="B853" s="55" t="s">
        <v>863</v>
      </c>
      <c r="C853" s="54" t="s">
        <v>23</v>
      </c>
      <c r="D853" s="54" t="s">
        <v>864</v>
      </c>
      <c r="E853" s="135" t="s">
        <v>508</v>
      </c>
      <c r="F853" s="135"/>
      <c r="G853" s="56" t="s">
        <v>591</v>
      </c>
      <c r="H853" s="57">
        <v>0.52559999999999996</v>
      </c>
      <c r="I853" s="58">
        <v>41.74</v>
      </c>
      <c r="J853" s="80">
        <v>21.93</v>
      </c>
    </row>
    <row r="854" spans="1:10" x14ac:dyDescent="0.2">
      <c r="A854" s="81"/>
      <c r="B854" s="82"/>
      <c r="C854" s="82"/>
      <c r="D854" s="82"/>
      <c r="E854" s="82" t="s">
        <v>515</v>
      </c>
      <c r="F854" s="83">
        <v>14.86</v>
      </c>
      <c r="G854" s="82" t="s">
        <v>516</v>
      </c>
      <c r="H854" s="83">
        <v>0</v>
      </c>
      <c r="I854" s="82" t="s">
        <v>517</v>
      </c>
      <c r="J854" s="84">
        <v>14.86</v>
      </c>
    </row>
    <row r="855" spans="1:10" x14ac:dyDescent="0.2">
      <c r="A855" s="81"/>
      <c r="B855" s="82"/>
      <c r="C855" s="82"/>
      <c r="D855" s="82"/>
      <c r="E855" s="82" t="s">
        <v>518</v>
      </c>
      <c r="F855" s="83">
        <v>9.9499999999999993</v>
      </c>
      <c r="G855" s="82"/>
      <c r="H855" s="136" t="s">
        <v>519</v>
      </c>
      <c r="I855" s="136"/>
      <c r="J855" s="84">
        <v>51.4</v>
      </c>
    </row>
    <row r="856" spans="1:10" ht="15" thickBot="1" x14ac:dyDescent="0.25">
      <c r="A856" s="85"/>
      <c r="B856" s="86"/>
      <c r="C856" s="86"/>
      <c r="D856" s="86"/>
      <c r="E856" s="86"/>
      <c r="F856" s="86"/>
      <c r="G856" s="86" t="s">
        <v>520</v>
      </c>
      <c r="H856" s="87">
        <v>823</v>
      </c>
      <c r="I856" s="86" t="s">
        <v>521</v>
      </c>
      <c r="J856" s="88">
        <v>42302.2</v>
      </c>
    </row>
    <row r="857" spans="1:10" ht="15" thickTop="1" x14ac:dyDescent="0.2">
      <c r="A857" s="89"/>
      <c r="B857" s="60"/>
      <c r="C857" s="60"/>
      <c r="D857" s="60"/>
      <c r="E857" s="60"/>
      <c r="F857" s="60"/>
      <c r="G857" s="60"/>
      <c r="H857" s="60"/>
      <c r="I857" s="60"/>
      <c r="J857" s="90"/>
    </row>
    <row r="858" spans="1:10" ht="15" x14ac:dyDescent="0.2">
      <c r="A858" s="73" t="s">
        <v>279</v>
      </c>
      <c r="B858" s="42" t="s">
        <v>10</v>
      </c>
      <c r="C858" s="41" t="s">
        <v>11</v>
      </c>
      <c r="D858" s="41" t="s">
        <v>12</v>
      </c>
      <c r="E858" s="137" t="s">
        <v>492</v>
      </c>
      <c r="F858" s="137"/>
      <c r="G858" s="43" t="s">
        <v>13</v>
      </c>
      <c r="H858" s="42" t="s">
        <v>14</v>
      </c>
      <c r="I858" s="42" t="s">
        <v>15</v>
      </c>
      <c r="J858" s="74" t="s">
        <v>17</v>
      </c>
    </row>
    <row r="859" spans="1:10" ht="25.5" x14ac:dyDescent="0.2">
      <c r="A859" s="75" t="s">
        <v>493</v>
      </c>
      <c r="B859" s="45" t="s">
        <v>280</v>
      </c>
      <c r="C859" s="44" t="s">
        <v>23</v>
      </c>
      <c r="D859" s="44" t="s">
        <v>281</v>
      </c>
      <c r="E859" s="133" t="s">
        <v>771</v>
      </c>
      <c r="F859" s="133"/>
      <c r="G859" s="46" t="s">
        <v>130</v>
      </c>
      <c r="H859" s="47">
        <v>1</v>
      </c>
      <c r="I859" s="48">
        <v>11.26</v>
      </c>
      <c r="J859" s="76">
        <v>11.26</v>
      </c>
    </row>
    <row r="860" spans="1:10" ht="25.5" x14ac:dyDescent="0.2">
      <c r="A860" s="77" t="s">
        <v>495</v>
      </c>
      <c r="B860" s="50" t="s">
        <v>503</v>
      </c>
      <c r="C860" s="49" t="s">
        <v>23</v>
      </c>
      <c r="D860" s="49" t="s">
        <v>504</v>
      </c>
      <c r="E860" s="134" t="s">
        <v>501</v>
      </c>
      <c r="F860" s="134"/>
      <c r="G860" s="51" t="s">
        <v>502</v>
      </c>
      <c r="H860" s="52">
        <v>0.5</v>
      </c>
      <c r="I860" s="53">
        <v>17.100000000000001</v>
      </c>
      <c r="J860" s="78">
        <v>8.5500000000000007</v>
      </c>
    </row>
    <row r="861" spans="1:10" ht="25.5" x14ac:dyDescent="0.2">
      <c r="A861" s="77" t="s">
        <v>495</v>
      </c>
      <c r="B861" s="50" t="s">
        <v>581</v>
      </c>
      <c r="C861" s="49" t="s">
        <v>23</v>
      </c>
      <c r="D861" s="49" t="s">
        <v>582</v>
      </c>
      <c r="E861" s="134" t="s">
        <v>501</v>
      </c>
      <c r="F861" s="134"/>
      <c r="G861" s="51" t="s">
        <v>502</v>
      </c>
      <c r="H861" s="52">
        <v>0.1</v>
      </c>
      <c r="I861" s="53">
        <v>22.69</v>
      </c>
      <c r="J861" s="78">
        <v>2.2599999999999998</v>
      </c>
    </row>
    <row r="862" spans="1:10" x14ac:dyDescent="0.2">
      <c r="A862" s="79" t="s">
        <v>505</v>
      </c>
      <c r="B862" s="55" t="s">
        <v>865</v>
      </c>
      <c r="C862" s="54" t="s">
        <v>23</v>
      </c>
      <c r="D862" s="54" t="s">
        <v>866</v>
      </c>
      <c r="E862" s="135" t="s">
        <v>508</v>
      </c>
      <c r="F862" s="135"/>
      <c r="G862" s="56" t="s">
        <v>35</v>
      </c>
      <c r="H862" s="57">
        <v>0.02</v>
      </c>
      <c r="I862" s="58">
        <v>4.76</v>
      </c>
      <c r="J862" s="80">
        <v>0.09</v>
      </c>
    </row>
    <row r="863" spans="1:10" x14ac:dyDescent="0.2">
      <c r="A863" s="79" t="s">
        <v>505</v>
      </c>
      <c r="B863" s="55" t="s">
        <v>867</v>
      </c>
      <c r="C863" s="54" t="s">
        <v>23</v>
      </c>
      <c r="D863" s="54" t="s">
        <v>868</v>
      </c>
      <c r="E863" s="135" t="s">
        <v>508</v>
      </c>
      <c r="F863" s="135"/>
      <c r="G863" s="56" t="s">
        <v>591</v>
      </c>
      <c r="H863" s="57">
        <v>0.03</v>
      </c>
      <c r="I863" s="58">
        <v>12.18</v>
      </c>
      <c r="J863" s="80">
        <v>0.36</v>
      </c>
    </row>
    <row r="864" spans="1:10" x14ac:dyDescent="0.2">
      <c r="A864" s="81"/>
      <c r="B864" s="82"/>
      <c r="C864" s="82"/>
      <c r="D864" s="82"/>
      <c r="E864" s="82" t="s">
        <v>515</v>
      </c>
      <c r="F864" s="83">
        <v>7.95</v>
      </c>
      <c r="G864" s="82" t="s">
        <v>516</v>
      </c>
      <c r="H864" s="83">
        <v>0</v>
      </c>
      <c r="I864" s="82" t="s">
        <v>517</v>
      </c>
      <c r="J864" s="84">
        <v>7.95</v>
      </c>
    </row>
    <row r="865" spans="1:10" x14ac:dyDescent="0.2">
      <c r="A865" s="81"/>
      <c r="B865" s="82"/>
      <c r="C865" s="82"/>
      <c r="D865" s="82"/>
      <c r="E865" s="82" t="s">
        <v>518</v>
      </c>
      <c r="F865" s="83">
        <v>2.7</v>
      </c>
      <c r="G865" s="82"/>
      <c r="H865" s="136" t="s">
        <v>519</v>
      </c>
      <c r="I865" s="136"/>
      <c r="J865" s="84">
        <v>13.96</v>
      </c>
    </row>
    <row r="866" spans="1:10" ht="15" thickBot="1" x14ac:dyDescent="0.25">
      <c r="A866" s="85"/>
      <c r="B866" s="86"/>
      <c r="C866" s="86"/>
      <c r="D866" s="86"/>
      <c r="E866" s="86"/>
      <c r="F866" s="86"/>
      <c r="G866" s="86" t="s">
        <v>520</v>
      </c>
      <c r="H866" s="87">
        <v>275.60000000000002</v>
      </c>
      <c r="I866" s="86" t="s">
        <v>521</v>
      </c>
      <c r="J866" s="88">
        <v>3847.37</v>
      </c>
    </row>
    <row r="867" spans="1:10" ht="15" thickTop="1" x14ac:dyDescent="0.2">
      <c r="A867" s="89"/>
      <c r="B867" s="60"/>
      <c r="C867" s="60"/>
      <c r="D867" s="60"/>
      <c r="E867" s="60"/>
      <c r="F867" s="60"/>
      <c r="G867" s="60"/>
      <c r="H867" s="60"/>
      <c r="I867" s="60"/>
      <c r="J867" s="90"/>
    </row>
    <row r="868" spans="1:10" ht="15" x14ac:dyDescent="0.2">
      <c r="A868" s="73" t="s">
        <v>282</v>
      </c>
      <c r="B868" s="42" t="s">
        <v>10</v>
      </c>
      <c r="C868" s="41" t="s">
        <v>11</v>
      </c>
      <c r="D868" s="41" t="s">
        <v>12</v>
      </c>
      <c r="E868" s="137" t="s">
        <v>492</v>
      </c>
      <c r="F868" s="137"/>
      <c r="G868" s="43" t="s">
        <v>13</v>
      </c>
      <c r="H868" s="42" t="s">
        <v>14</v>
      </c>
      <c r="I868" s="42" t="s">
        <v>15</v>
      </c>
      <c r="J868" s="74" t="s">
        <v>17</v>
      </c>
    </row>
    <row r="869" spans="1:10" ht="38.25" x14ac:dyDescent="0.2">
      <c r="A869" s="75" t="s">
        <v>493</v>
      </c>
      <c r="B869" s="45" t="s">
        <v>283</v>
      </c>
      <c r="C869" s="44" t="s">
        <v>23</v>
      </c>
      <c r="D869" s="44" t="s">
        <v>284</v>
      </c>
      <c r="E869" s="133" t="s">
        <v>771</v>
      </c>
      <c r="F869" s="133"/>
      <c r="G869" s="46" t="s">
        <v>25</v>
      </c>
      <c r="H869" s="47">
        <v>1</v>
      </c>
      <c r="I869" s="48">
        <v>17.899999999999999</v>
      </c>
      <c r="J869" s="76">
        <v>17.899999999999999</v>
      </c>
    </row>
    <row r="870" spans="1:10" ht="25.5" x14ac:dyDescent="0.2">
      <c r="A870" s="77" t="s">
        <v>495</v>
      </c>
      <c r="B870" s="50" t="s">
        <v>581</v>
      </c>
      <c r="C870" s="49" t="s">
        <v>23</v>
      </c>
      <c r="D870" s="49" t="s">
        <v>582</v>
      </c>
      <c r="E870" s="134" t="s">
        <v>501</v>
      </c>
      <c r="F870" s="134"/>
      <c r="G870" s="51" t="s">
        <v>502</v>
      </c>
      <c r="H870" s="52">
        <v>0.67789999999999995</v>
      </c>
      <c r="I870" s="53">
        <v>22.69</v>
      </c>
      <c r="J870" s="78">
        <v>15.38</v>
      </c>
    </row>
    <row r="871" spans="1:10" x14ac:dyDescent="0.2">
      <c r="A871" s="79" t="s">
        <v>505</v>
      </c>
      <c r="B871" s="55" t="s">
        <v>869</v>
      </c>
      <c r="C871" s="54" t="s">
        <v>23</v>
      </c>
      <c r="D871" s="54" t="s">
        <v>870</v>
      </c>
      <c r="E871" s="135" t="s">
        <v>508</v>
      </c>
      <c r="F871" s="135"/>
      <c r="G871" s="56" t="s">
        <v>591</v>
      </c>
      <c r="H871" s="57">
        <v>1.0999999999999999E-2</v>
      </c>
      <c r="I871" s="58">
        <v>12.1</v>
      </c>
      <c r="J871" s="80">
        <v>0.13</v>
      </c>
    </row>
    <row r="872" spans="1:10" x14ac:dyDescent="0.2">
      <c r="A872" s="79" t="s">
        <v>505</v>
      </c>
      <c r="B872" s="55" t="s">
        <v>871</v>
      </c>
      <c r="C872" s="54" t="s">
        <v>23</v>
      </c>
      <c r="D872" s="54" t="s">
        <v>872</v>
      </c>
      <c r="E872" s="135" t="s">
        <v>508</v>
      </c>
      <c r="F872" s="135"/>
      <c r="G872" s="56" t="s">
        <v>591</v>
      </c>
      <c r="H872" s="57">
        <v>0.10979999999999999</v>
      </c>
      <c r="I872" s="58">
        <v>21.81</v>
      </c>
      <c r="J872" s="80">
        <v>2.39</v>
      </c>
    </row>
    <row r="873" spans="1:10" x14ac:dyDescent="0.2">
      <c r="A873" s="81"/>
      <c r="B873" s="82"/>
      <c r="C873" s="82"/>
      <c r="D873" s="82"/>
      <c r="E873" s="82" t="s">
        <v>515</v>
      </c>
      <c r="F873" s="83">
        <v>11.62</v>
      </c>
      <c r="G873" s="82" t="s">
        <v>516</v>
      </c>
      <c r="H873" s="83">
        <v>0</v>
      </c>
      <c r="I873" s="82" t="s">
        <v>517</v>
      </c>
      <c r="J873" s="84">
        <v>11.62</v>
      </c>
    </row>
    <row r="874" spans="1:10" x14ac:dyDescent="0.2">
      <c r="A874" s="81"/>
      <c r="B874" s="82"/>
      <c r="C874" s="82"/>
      <c r="D874" s="82"/>
      <c r="E874" s="82" t="s">
        <v>518</v>
      </c>
      <c r="F874" s="83">
        <v>4.29</v>
      </c>
      <c r="G874" s="82"/>
      <c r="H874" s="136" t="s">
        <v>519</v>
      </c>
      <c r="I874" s="136"/>
      <c r="J874" s="84">
        <v>22.19</v>
      </c>
    </row>
    <row r="875" spans="1:10" ht="15" thickBot="1" x14ac:dyDescent="0.25">
      <c r="A875" s="85"/>
      <c r="B875" s="86"/>
      <c r="C875" s="86"/>
      <c r="D875" s="86"/>
      <c r="E875" s="86"/>
      <c r="F875" s="86"/>
      <c r="G875" s="86" t="s">
        <v>520</v>
      </c>
      <c r="H875" s="87">
        <v>1504.81</v>
      </c>
      <c r="I875" s="86" t="s">
        <v>521</v>
      </c>
      <c r="J875" s="88">
        <v>33391.730000000003</v>
      </c>
    </row>
    <row r="876" spans="1:10" ht="15" thickTop="1" x14ac:dyDescent="0.2">
      <c r="A876" s="89"/>
      <c r="B876" s="60"/>
      <c r="C876" s="60"/>
      <c r="D876" s="60"/>
      <c r="E876" s="60"/>
      <c r="F876" s="60"/>
      <c r="G876" s="60"/>
      <c r="H876" s="60"/>
      <c r="I876" s="60"/>
      <c r="J876" s="90"/>
    </row>
    <row r="877" spans="1:10" ht="15" x14ac:dyDescent="0.2">
      <c r="A877" s="73" t="s">
        <v>285</v>
      </c>
      <c r="B877" s="42" t="s">
        <v>10</v>
      </c>
      <c r="C877" s="41" t="s">
        <v>11</v>
      </c>
      <c r="D877" s="41" t="s">
        <v>12</v>
      </c>
      <c r="E877" s="137" t="s">
        <v>492</v>
      </c>
      <c r="F877" s="137"/>
      <c r="G877" s="43" t="s">
        <v>13</v>
      </c>
      <c r="H877" s="42" t="s">
        <v>14</v>
      </c>
      <c r="I877" s="42" t="s">
        <v>15</v>
      </c>
      <c r="J877" s="74" t="s">
        <v>17</v>
      </c>
    </row>
    <row r="878" spans="1:10" ht="38.25" x14ac:dyDescent="0.2">
      <c r="A878" s="75" t="s">
        <v>493</v>
      </c>
      <c r="B878" s="45" t="s">
        <v>286</v>
      </c>
      <c r="C878" s="44" t="s">
        <v>23</v>
      </c>
      <c r="D878" s="44" t="s">
        <v>287</v>
      </c>
      <c r="E878" s="133" t="s">
        <v>771</v>
      </c>
      <c r="F878" s="133"/>
      <c r="G878" s="46" t="s">
        <v>25</v>
      </c>
      <c r="H878" s="47">
        <v>1</v>
      </c>
      <c r="I878" s="48">
        <v>34.03</v>
      </c>
      <c r="J878" s="76">
        <v>34.03</v>
      </c>
    </row>
    <row r="879" spans="1:10" ht="25.5" x14ac:dyDescent="0.2">
      <c r="A879" s="77" t="s">
        <v>495</v>
      </c>
      <c r="B879" s="50" t="s">
        <v>581</v>
      </c>
      <c r="C879" s="49" t="s">
        <v>23</v>
      </c>
      <c r="D879" s="49" t="s">
        <v>582</v>
      </c>
      <c r="E879" s="134" t="s">
        <v>501</v>
      </c>
      <c r="F879" s="134"/>
      <c r="G879" s="51" t="s">
        <v>502</v>
      </c>
      <c r="H879" s="52">
        <v>1.0530999999999999</v>
      </c>
      <c r="I879" s="53">
        <v>22.69</v>
      </c>
      <c r="J879" s="78">
        <v>23.89</v>
      </c>
    </row>
    <row r="880" spans="1:10" x14ac:dyDescent="0.2">
      <c r="A880" s="79" t="s">
        <v>505</v>
      </c>
      <c r="B880" s="55" t="s">
        <v>869</v>
      </c>
      <c r="C880" s="54" t="s">
        <v>23</v>
      </c>
      <c r="D880" s="54" t="s">
        <v>870</v>
      </c>
      <c r="E880" s="135" t="s">
        <v>508</v>
      </c>
      <c r="F880" s="135"/>
      <c r="G880" s="56" t="s">
        <v>591</v>
      </c>
      <c r="H880" s="57">
        <v>0.124</v>
      </c>
      <c r="I880" s="58">
        <v>12.1</v>
      </c>
      <c r="J880" s="80">
        <v>1.5</v>
      </c>
    </row>
    <row r="881" spans="1:10" x14ac:dyDescent="0.2">
      <c r="A881" s="79" t="s">
        <v>505</v>
      </c>
      <c r="B881" s="55" t="s">
        <v>873</v>
      </c>
      <c r="C881" s="54" t="s">
        <v>23</v>
      </c>
      <c r="D881" s="54" t="s">
        <v>874</v>
      </c>
      <c r="E881" s="135" t="s">
        <v>508</v>
      </c>
      <c r="F881" s="135"/>
      <c r="G881" s="56" t="s">
        <v>591</v>
      </c>
      <c r="H881" s="57">
        <v>0.41339999999999999</v>
      </c>
      <c r="I881" s="58">
        <v>20.91</v>
      </c>
      <c r="J881" s="80">
        <v>8.64</v>
      </c>
    </row>
    <row r="882" spans="1:10" x14ac:dyDescent="0.2">
      <c r="A882" s="81"/>
      <c r="B882" s="82"/>
      <c r="C882" s="82"/>
      <c r="D882" s="82"/>
      <c r="E882" s="82" t="s">
        <v>515</v>
      </c>
      <c r="F882" s="83">
        <v>18.059999999999999</v>
      </c>
      <c r="G882" s="82" t="s">
        <v>516</v>
      </c>
      <c r="H882" s="83">
        <v>0</v>
      </c>
      <c r="I882" s="82" t="s">
        <v>517</v>
      </c>
      <c r="J882" s="84">
        <v>18.059999999999999</v>
      </c>
    </row>
    <row r="883" spans="1:10" x14ac:dyDescent="0.2">
      <c r="A883" s="81"/>
      <c r="B883" s="82"/>
      <c r="C883" s="82"/>
      <c r="D883" s="82"/>
      <c r="E883" s="82" t="s">
        <v>518</v>
      </c>
      <c r="F883" s="83">
        <v>8.17</v>
      </c>
      <c r="G883" s="82"/>
      <c r="H883" s="136" t="s">
        <v>519</v>
      </c>
      <c r="I883" s="136"/>
      <c r="J883" s="84">
        <v>42.2</v>
      </c>
    </row>
    <row r="884" spans="1:10" ht="15" thickBot="1" x14ac:dyDescent="0.25">
      <c r="A884" s="85"/>
      <c r="B884" s="86"/>
      <c r="C884" s="86"/>
      <c r="D884" s="86"/>
      <c r="E884" s="86"/>
      <c r="F884" s="86"/>
      <c r="G884" s="86" t="s">
        <v>520</v>
      </c>
      <c r="H884" s="87">
        <v>1504.81</v>
      </c>
      <c r="I884" s="86" t="s">
        <v>521</v>
      </c>
      <c r="J884" s="88">
        <v>63502.98</v>
      </c>
    </row>
    <row r="885" spans="1:10" ht="15" thickTop="1" x14ac:dyDescent="0.2">
      <c r="A885" s="89"/>
      <c r="B885" s="60"/>
      <c r="C885" s="60"/>
      <c r="D885" s="60"/>
      <c r="E885" s="60"/>
      <c r="F885" s="60"/>
      <c r="G885" s="60"/>
      <c r="H885" s="60"/>
      <c r="I885" s="60"/>
      <c r="J885" s="90"/>
    </row>
    <row r="886" spans="1:10" ht="15" x14ac:dyDescent="0.2">
      <c r="A886" s="73" t="s">
        <v>288</v>
      </c>
      <c r="B886" s="42" t="s">
        <v>10</v>
      </c>
      <c r="C886" s="41" t="s">
        <v>11</v>
      </c>
      <c r="D886" s="41" t="s">
        <v>12</v>
      </c>
      <c r="E886" s="137" t="s">
        <v>492</v>
      </c>
      <c r="F886" s="137"/>
      <c r="G886" s="43" t="s">
        <v>13</v>
      </c>
      <c r="H886" s="42" t="s">
        <v>14</v>
      </c>
      <c r="I886" s="42" t="s">
        <v>15</v>
      </c>
      <c r="J886" s="74" t="s">
        <v>17</v>
      </c>
    </row>
    <row r="887" spans="1:10" ht="38.25" x14ac:dyDescent="0.2">
      <c r="A887" s="75" t="s">
        <v>493</v>
      </c>
      <c r="B887" s="45" t="s">
        <v>289</v>
      </c>
      <c r="C887" s="44" t="s">
        <v>23</v>
      </c>
      <c r="D887" s="44" t="s">
        <v>290</v>
      </c>
      <c r="E887" s="133" t="s">
        <v>771</v>
      </c>
      <c r="F887" s="133"/>
      <c r="G887" s="46" t="s">
        <v>25</v>
      </c>
      <c r="H887" s="47">
        <v>1</v>
      </c>
      <c r="I887" s="48">
        <v>15.12</v>
      </c>
      <c r="J887" s="76">
        <v>15.12</v>
      </c>
    </row>
    <row r="888" spans="1:10" ht="25.5" x14ac:dyDescent="0.2">
      <c r="A888" s="77" t="s">
        <v>495</v>
      </c>
      <c r="B888" s="50" t="s">
        <v>581</v>
      </c>
      <c r="C888" s="49" t="s">
        <v>23</v>
      </c>
      <c r="D888" s="49" t="s">
        <v>582</v>
      </c>
      <c r="E888" s="134" t="s">
        <v>501</v>
      </c>
      <c r="F888" s="134"/>
      <c r="G888" s="51" t="s">
        <v>502</v>
      </c>
      <c r="H888" s="52">
        <v>0.21</v>
      </c>
      <c r="I888" s="53">
        <v>22.69</v>
      </c>
      <c r="J888" s="78">
        <v>4.76</v>
      </c>
    </row>
    <row r="889" spans="1:10" ht="25.5" x14ac:dyDescent="0.2">
      <c r="A889" s="77" t="s">
        <v>495</v>
      </c>
      <c r="B889" s="50" t="s">
        <v>503</v>
      </c>
      <c r="C889" s="49" t="s">
        <v>23</v>
      </c>
      <c r="D889" s="49" t="s">
        <v>504</v>
      </c>
      <c r="E889" s="134" t="s">
        <v>501</v>
      </c>
      <c r="F889" s="134"/>
      <c r="G889" s="51" t="s">
        <v>502</v>
      </c>
      <c r="H889" s="52">
        <v>0.11</v>
      </c>
      <c r="I889" s="53">
        <v>17.100000000000001</v>
      </c>
      <c r="J889" s="78">
        <v>1.88</v>
      </c>
    </row>
    <row r="890" spans="1:10" x14ac:dyDescent="0.2">
      <c r="A890" s="79" t="s">
        <v>505</v>
      </c>
      <c r="B890" s="55" t="s">
        <v>871</v>
      </c>
      <c r="C890" s="54" t="s">
        <v>23</v>
      </c>
      <c r="D890" s="54" t="s">
        <v>872</v>
      </c>
      <c r="E890" s="135" t="s">
        <v>508</v>
      </c>
      <c r="F890" s="135"/>
      <c r="G890" s="56" t="s">
        <v>591</v>
      </c>
      <c r="H890" s="57">
        <v>0.13200000000000001</v>
      </c>
      <c r="I890" s="58">
        <v>21.81</v>
      </c>
      <c r="J890" s="80">
        <v>2.87</v>
      </c>
    </row>
    <row r="891" spans="1:10" x14ac:dyDescent="0.2">
      <c r="A891" s="79" t="s">
        <v>505</v>
      </c>
      <c r="B891" s="55" t="s">
        <v>875</v>
      </c>
      <c r="C891" s="54" t="s">
        <v>23</v>
      </c>
      <c r="D891" s="54" t="s">
        <v>876</v>
      </c>
      <c r="E891" s="135" t="s">
        <v>508</v>
      </c>
      <c r="F891" s="135"/>
      <c r="G891" s="56" t="s">
        <v>35</v>
      </c>
      <c r="H891" s="57">
        <v>0.55000000000000004</v>
      </c>
      <c r="I891" s="58">
        <v>1.77</v>
      </c>
      <c r="J891" s="80">
        <v>0.97</v>
      </c>
    </row>
    <row r="892" spans="1:10" x14ac:dyDescent="0.2">
      <c r="A892" s="79" t="s">
        <v>505</v>
      </c>
      <c r="B892" s="55" t="s">
        <v>877</v>
      </c>
      <c r="C892" s="54" t="s">
        <v>23</v>
      </c>
      <c r="D892" s="54" t="s">
        <v>878</v>
      </c>
      <c r="E892" s="135" t="s">
        <v>508</v>
      </c>
      <c r="F892" s="135"/>
      <c r="G892" s="56" t="s">
        <v>591</v>
      </c>
      <c r="H892" s="57">
        <v>0.17599999999999999</v>
      </c>
      <c r="I892" s="58">
        <v>20.52</v>
      </c>
      <c r="J892" s="80">
        <v>3.61</v>
      </c>
    </row>
    <row r="893" spans="1:10" x14ac:dyDescent="0.2">
      <c r="A893" s="79" t="s">
        <v>505</v>
      </c>
      <c r="B893" s="55" t="s">
        <v>879</v>
      </c>
      <c r="C893" s="54" t="s">
        <v>23</v>
      </c>
      <c r="D893" s="54" t="s">
        <v>880</v>
      </c>
      <c r="E893" s="135" t="s">
        <v>508</v>
      </c>
      <c r="F893" s="135"/>
      <c r="G893" s="56" t="s">
        <v>591</v>
      </c>
      <c r="H893" s="57">
        <v>4.3999999999999997E-2</v>
      </c>
      <c r="I893" s="58">
        <v>23.6</v>
      </c>
      <c r="J893" s="80">
        <v>1.03</v>
      </c>
    </row>
    <row r="894" spans="1:10" x14ac:dyDescent="0.2">
      <c r="A894" s="81"/>
      <c r="B894" s="82"/>
      <c r="C894" s="82"/>
      <c r="D894" s="82"/>
      <c r="E894" s="82" t="s">
        <v>515</v>
      </c>
      <c r="F894" s="83">
        <v>4.97</v>
      </c>
      <c r="G894" s="82" t="s">
        <v>516</v>
      </c>
      <c r="H894" s="83">
        <v>0</v>
      </c>
      <c r="I894" s="82" t="s">
        <v>517</v>
      </c>
      <c r="J894" s="84">
        <v>4.97</v>
      </c>
    </row>
    <row r="895" spans="1:10" x14ac:dyDescent="0.2">
      <c r="A895" s="81"/>
      <c r="B895" s="82"/>
      <c r="C895" s="82"/>
      <c r="D895" s="82"/>
      <c r="E895" s="82" t="s">
        <v>518</v>
      </c>
      <c r="F895" s="83">
        <v>3.63</v>
      </c>
      <c r="G895" s="82"/>
      <c r="H895" s="136" t="s">
        <v>519</v>
      </c>
      <c r="I895" s="136"/>
      <c r="J895" s="84">
        <v>18.75</v>
      </c>
    </row>
    <row r="896" spans="1:10" ht="15" thickBot="1" x14ac:dyDescent="0.25">
      <c r="A896" s="85"/>
      <c r="B896" s="86"/>
      <c r="C896" s="86"/>
      <c r="D896" s="86"/>
      <c r="E896" s="86"/>
      <c r="F896" s="86"/>
      <c r="G896" s="86" t="s">
        <v>520</v>
      </c>
      <c r="H896" s="87">
        <v>1504.81</v>
      </c>
      <c r="I896" s="86" t="s">
        <v>521</v>
      </c>
      <c r="J896" s="88">
        <v>28215.18</v>
      </c>
    </row>
    <row r="897" spans="1:10" ht="15" thickTop="1" x14ac:dyDescent="0.2">
      <c r="A897" s="89"/>
      <c r="B897" s="60"/>
      <c r="C897" s="60"/>
      <c r="D897" s="60"/>
      <c r="E897" s="60"/>
      <c r="F897" s="60"/>
      <c r="G897" s="60"/>
      <c r="H897" s="60"/>
      <c r="I897" s="60"/>
      <c r="J897" s="90"/>
    </row>
    <row r="898" spans="1:10" x14ac:dyDescent="0.2">
      <c r="A898" s="91" t="s">
        <v>291</v>
      </c>
      <c r="B898" s="39"/>
      <c r="C898" s="39"/>
      <c r="D898" s="39" t="s">
        <v>292</v>
      </c>
      <c r="E898" s="39"/>
      <c r="F898" s="138"/>
      <c r="G898" s="138"/>
      <c r="H898" s="40"/>
      <c r="I898" s="39"/>
      <c r="J898" s="92">
        <v>17132.39</v>
      </c>
    </row>
    <row r="899" spans="1:10" ht="15" x14ac:dyDescent="0.2">
      <c r="A899" s="73" t="s">
        <v>293</v>
      </c>
      <c r="B899" s="42" t="s">
        <v>10</v>
      </c>
      <c r="C899" s="41" t="s">
        <v>11</v>
      </c>
      <c r="D899" s="41" t="s">
        <v>12</v>
      </c>
      <c r="E899" s="137" t="s">
        <v>492</v>
      </c>
      <c r="F899" s="137"/>
      <c r="G899" s="43" t="s">
        <v>13</v>
      </c>
      <c r="H899" s="42" t="s">
        <v>14</v>
      </c>
      <c r="I899" s="42" t="s">
        <v>15</v>
      </c>
      <c r="J899" s="74" t="s">
        <v>17</v>
      </c>
    </row>
    <row r="900" spans="1:10" ht="38.25" x14ac:dyDescent="0.2">
      <c r="A900" s="75" t="s">
        <v>493</v>
      </c>
      <c r="B900" s="45" t="s">
        <v>294</v>
      </c>
      <c r="C900" s="44" t="s">
        <v>23</v>
      </c>
      <c r="D900" s="44" t="s">
        <v>295</v>
      </c>
      <c r="E900" s="133" t="s">
        <v>737</v>
      </c>
      <c r="F900" s="133"/>
      <c r="G900" s="46" t="s">
        <v>35</v>
      </c>
      <c r="H900" s="47">
        <v>1</v>
      </c>
      <c r="I900" s="48">
        <v>116.49</v>
      </c>
      <c r="J900" s="76">
        <v>116.49</v>
      </c>
    </row>
    <row r="901" spans="1:10" ht="25.5" x14ac:dyDescent="0.2">
      <c r="A901" s="77" t="s">
        <v>495</v>
      </c>
      <c r="B901" s="50" t="s">
        <v>881</v>
      </c>
      <c r="C901" s="49" t="s">
        <v>23</v>
      </c>
      <c r="D901" s="49" t="s">
        <v>882</v>
      </c>
      <c r="E901" s="134" t="s">
        <v>737</v>
      </c>
      <c r="F901" s="134"/>
      <c r="G901" s="51" t="s">
        <v>130</v>
      </c>
      <c r="H901" s="52">
        <v>2.14</v>
      </c>
      <c r="I901" s="53">
        <v>18.16</v>
      </c>
      <c r="J901" s="78">
        <v>38.86</v>
      </c>
    </row>
    <row r="902" spans="1:10" ht="25.5" x14ac:dyDescent="0.2">
      <c r="A902" s="77" t="s">
        <v>495</v>
      </c>
      <c r="B902" s="50" t="s">
        <v>883</v>
      </c>
      <c r="C902" s="49" t="s">
        <v>23</v>
      </c>
      <c r="D902" s="49" t="s">
        <v>884</v>
      </c>
      <c r="E902" s="134" t="s">
        <v>737</v>
      </c>
      <c r="F902" s="134"/>
      <c r="G902" s="51" t="s">
        <v>35</v>
      </c>
      <c r="H902" s="52">
        <v>1.18</v>
      </c>
      <c r="I902" s="53">
        <v>7.25</v>
      </c>
      <c r="J902" s="78">
        <v>8.5500000000000007</v>
      </c>
    </row>
    <row r="903" spans="1:10" ht="38.25" x14ac:dyDescent="0.2">
      <c r="A903" s="77" t="s">
        <v>495</v>
      </c>
      <c r="B903" s="50" t="s">
        <v>885</v>
      </c>
      <c r="C903" s="49" t="s">
        <v>23</v>
      </c>
      <c r="D903" s="49" t="s">
        <v>886</v>
      </c>
      <c r="E903" s="134" t="s">
        <v>737</v>
      </c>
      <c r="F903" s="134"/>
      <c r="G903" s="51" t="s">
        <v>35</v>
      </c>
      <c r="H903" s="52">
        <v>1</v>
      </c>
      <c r="I903" s="53">
        <v>13.52</v>
      </c>
      <c r="J903" s="78">
        <v>13.52</v>
      </c>
    </row>
    <row r="904" spans="1:10" ht="25.5" x14ac:dyDescent="0.2">
      <c r="A904" s="77" t="s">
        <v>495</v>
      </c>
      <c r="B904" s="50" t="s">
        <v>887</v>
      </c>
      <c r="C904" s="49" t="s">
        <v>23</v>
      </c>
      <c r="D904" s="49" t="s">
        <v>888</v>
      </c>
      <c r="E904" s="134" t="s">
        <v>737</v>
      </c>
      <c r="F904" s="134"/>
      <c r="G904" s="51" t="s">
        <v>35</v>
      </c>
      <c r="H904" s="52">
        <v>0.89</v>
      </c>
      <c r="I904" s="53">
        <v>10.09</v>
      </c>
      <c r="J904" s="78">
        <v>8.98</v>
      </c>
    </row>
    <row r="905" spans="1:10" ht="25.5" x14ac:dyDescent="0.2">
      <c r="A905" s="77" t="s">
        <v>495</v>
      </c>
      <c r="B905" s="50" t="s">
        <v>889</v>
      </c>
      <c r="C905" s="49" t="s">
        <v>23</v>
      </c>
      <c r="D905" s="49" t="s">
        <v>890</v>
      </c>
      <c r="E905" s="134" t="s">
        <v>737</v>
      </c>
      <c r="F905" s="134"/>
      <c r="G905" s="51" t="s">
        <v>130</v>
      </c>
      <c r="H905" s="52">
        <v>2.14</v>
      </c>
      <c r="I905" s="53">
        <v>10.93</v>
      </c>
      <c r="J905" s="78">
        <v>23.39</v>
      </c>
    </row>
    <row r="906" spans="1:10" ht="25.5" x14ac:dyDescent="0.2">
      <c r="A906" s="77" t="s">
        <v>495</v>
      </c>
      <c r="B906" s="50" t="s">
        <v>891</v>
      </c>
      <c r="C906" s="49" t="s">
        <v>23</v>
      </c>
      <c r="D906" s="49" t="s">
        <v>892</v>
      </c>
      <c r="E906" s="134" t="s">
        <v>737</v>
      </c>
      <c r="F906" s="134"/>
      <c r="G906" s="51" t="s">
        <v>130</v>
      </c>
      <c r="H906" s="52">
        <v>2.14</v>
      </c>
      <c r="I906" s="53">
        <v>10.84</v>
      </c>
      <c r="J906" s="78">
        <v>23.19</v>
      </c>
    </row>
    <row r="907" spans="1:10" x14ac:dyDescent="0.2">
      <c r="A907" s="81"/>
      <c r="B907" s="82"/>
      <c r="C907" s="82"/>
      <c r="D907" s="82"/>
      <c r="E907" s="82" t="s">
        <v>515</v>
      </c>
      <c r="F907" s="83">
        <v>73.86</v>
      </c>
      <c r="G907" s="82" t="s">
        <v>516</v>
      </c>
      <c r="H907" s="83">
        <v>0</v>
      </c>
      <c r="I907" s="82" t="s">
        <v>517</v>
      </c>
      <c r="J907" s="84">
        <v>73.86</v>
      </c>
    </row>
    <row r="908" spans="1:10" x14ac:dyDescent="0.2">
      <c r="A908" s="81"/>
      <c r="B908" s="82"/>
      <c r="C908" s="82"/>
      <c r="D908" s="82"/>
      <c r="E908" s="82" t="s">
        <v>518</v>
      </c>
      <c r="F908" s="83">
        <v>27.98</v>
      </c>
      <c r="G908" s="82"/>
      <c r="H908" s="136" t="s">
        <v>519</v>
      </c>
      <c r="I908" s="136"/>
      <c r="J908" s="84">
        <v>144.47</v>
      </c>
    </row>
    <row r="909" spans="1:10" ht="15" thickBot="1" x14ac:dyDescent="0.25">
      <c r="A909" s="85"/>
      <c r="B909" s="86"/>
      <c r="C909" s="86"/>
      <c r="D909" s="86"/>
      <c r="E909" s="86"/>
      <c r="F909" s="86"/>
      <c r="G909" s="86" t="s">
        <v>520</v>
      </c>
      <c r="H909" s="87">
        <v>24</v>
      </c>
      <c r="I909" s="86" t="s">
        <v>521</v>
      </c>
      <c r="J909" s="88">
        <v>3467.28</v>
      </c>
    </row>
    <row r="910" spans="1:10" ht="15" thickTop="1" x14ac:dyDescent="0.2">
      <c r="A910" s="89"/>
      <c r="B910" s="60"/>
      <c r="C910" s="60"/>
      <c r="D910" s="60"/>
      <c r="E910" s="60"/>
      <c r="F910" s="60"/>
      <c r="G910" s="60"/>
      <c r="H910" s="60"/>
      <c r="I910" s="60"/>
      <c r="J910" s="90"/>
    </row>
    <row r="911" spans="1:10" ht="15" x14ac:dyDescent="0.2">
      <c r="A911" s="73" t="s">
        <v>296</v>
      </c>
      <c r="B911" s="42" t="s">
        <v>10</v>
      </c>
      <c r="C911" s="41" t="s">
        <v>11</v>
      </c>
      <c r="D911" s="41" t="s">
        <v>12</v>
      </c>
      <c r="E911" s="137" t="s">
        <v>492</v>
      </c>
      <c r="F911" s="137"/>
      <c r="G911" s="43" t="s">
        <v>13</v>
      </c>
      <c r="H911" s="42" t="s">
        <v>14</v>
      </c>
      <c r="I911" s="42" t="s">
        <v>15</v>
      </c>
      <c r="J911" s="74" t="s">
        <v>17</v>
      </c>
    </row>
    <row r="912" spans="1:10" x14ac:dyDescent="0.2">
      <c r="A912" s="75" t="s">
        <v>493</v>
      </c>
      <c r="B912" s="45" t="s">
        <v>297</v>
      </c>
      <c r="C912" s="44" t="s">
        <v>53</v>
      </c>
      <c r="D912" s="44" t="s">
        <v>298</v>
      </c>
      <c r="E912" s="133" t="s">
        <v>628</v>
      </c>
      <c r="F912" s="133"/>
      <c r="G912" s="46" t="s">
        <v>299</v>
      </c>
      <c r="H912" s="47">
        <v>1</v>
      </c>
      <c r="I912" s="48">
        <v>338.57</v>
      </c>
      <c r="J912" s="76">
        <v>338.57</v>
      </c>
    </row>
    <row r="913" spans="1:10" ht="25.5" x14ac:dyDescent="0.2">
      <c r="A913" s="77" t="s">
        <v>495</v>
      </c>
      <c r="B913" s="50" t="s">
        <v>893</v>
      </c>
      <c r="C913" s="49" t="s">
        <v>53</v>
      </c>
      <c r="D913" s="49" t="s">
        <v>894</v>
      </c>
      <c r="E913" s="134" t="s">
        <v>628</v>
      </c>
      <c r="F913" s="134"/>
      <c r="G913" s="51" t="s">
        <v>502</v>
      </c>
      <c r="H913" s="52">
        <v>8</v>
      </c>
      <c r="I913" s="53">
        <v>15.01</v>
      </c>
      <c r="J913" s="78">
        <v>120.08</v>
      </c>
    </row>
    <row r="914" spans="1:10" ht="25.5" x14ac:dyDescent="0.2">
      <c r="A914" s="77" t="s">
        <v>495</v>
      </c>
      <c r="B914" s="50" t="s">
        <v>895</v>
      </c>
      <c r="C914" s="49" t="s">
        <v>53</v>
      </c>
      <c r="D914" s="49" t="s">
        <v>739</v>
      </c>
      <c r="E914" s="134" t="s">
        <v>628</v>
      </c>
      <c r="F914" s="134"/>
      <c r="G914" s="51" t="s">
        <v>502</v>
      </c>
      <c r="H914" s="52">
        <v>8</v>
      </c>
      <c r="I914" s="53">
        <v>19.100000000000001</v>
      </c>
      <c r="J914" s="78">
        <v>152.80000000000001</v>
      </c>
    </row>
    <row r="915" spans="1:10" x14ac:dyDescent="0.2">
      <c r="A915" s="79" t="s">
        <v>505</v>
      </c>
      <c r="B915" s="55" t="s">
        <v>896</v>
      </c>
      <c r="C915" s="54" t="s">
        <v>53</v>
      </c>
      <c r="D915" s="54" t="s">
        <v>897</v>
      </c>
      <c r="E915" s="135" t="s">
        <v>508</v>
      </c>
      <c r="F915" s="135"/>
      <c r="G915" s="56" t="s">
        <v>35</v>
      </c>
      <c r="H915" s="57">
        <v>0.25</v>
      </c>
      <c r="I915" s="58">
        <v>19.170000000000002</v>
      </c>
      <c r="J915" s="80">
        <v>4.79</v>
      </c>
    </row>
    <row r="916" spans="1:10" x14ac:dyDescent="0.2">
      <c r="A916" s="79" t="s">
        <v>505</v>
      </c>
      <c r="B916" s="55" t="s">
        <v>898</v>
      </c>
      <c r="C916" s="54" t="s">
        <v>53</v>
      </c>
      <c r="D916" s="54" t="s">
        <v>899</v>
      </c>
      <c r="E916" s="135" t="s">
        <v>508</v>
      </c>
      <c r="F916" s="135"/>
      <c r="G916" s="56" t="s">
        <v>130</v>
      </c>
      <c r="H916" s="57">
        <v>1.5</v>
      </c>
      <c r="I916" s="58">
        <v>8.98</v>
      </c>
      <c r="J916" s="80">
        <v>13.47</v>
      </c>
    </row>
    <row r="917" spans="1:10" x14ac:dyDescent="0.2">
      <c r="A917" s="79" t="s">
        <v>505</v>
      </c>
      <c r="B917" s="55" t="s">
        <v>900</v>
      </c>
      <c r="C917" s="54" t="s">
        <v>53</v>
      </c>
      <c r="D917" s="54" t="s">
        <v>901</v>
      </c>
      <c r="E917" s="135" t="s">
        <v>508</v>
      </c>
      <c r="F917" s="135"/>
      <c r="G917" s="56" t="s">
        <v>35</v>
      </c>
      <c r="H917" s="57">
        <v>0.25</v>
      </c>
      <c r="I917" s="58">
        <v>9.32</v>
      </c>
      <c r="J917" s="80">
        <v>2.33</v>
      </c>
    </row>
    <row r="918" spans="1:10" x14ac:dyDescent="0.2">
      <c r="A918" s="79" t="s">
        <v>505</v>
      </c>
      <c r="B918" s="55" t="s">
        <v>902</v>
      </c>
      <c r="C918" s="54" t="s">
        <v>53</v>
      </c>
      <c r="D918" s="54" t="s">
        <v>903</v>
      </c>
      <c r="E918" s="135" t="s">
        <v>508</v>
      </c>
      <c r="F918" s="135"/>
      <c r="G918" s="56" t="s">
        <v>130</v>
      </c>
      <c r="H918" s="57">
        <v>4</v>
      </c>
      <c r="I918" s="58">
        <v>5.9</v>
      </c>
      <c r="J918" s="80">
        <v>23.6</v>
      </c>
    </row>
    <row r="919" spans="1:10" x14ac:dyDescent="0.2">
      <c r="A919" s="79" t="s">
        <v>505</v>
      </c>
      <c r="B919" s="55" t="s">
        <v>904</v>
      </c>
      <c r="C919" s="54" t="s">
        <v>53</v>
      </c>
      <c r="D919" s="54" t="s">
        <v>905</v>
      </c>
      <c r="E919" s="135" t="s">
        <v>508</v>
      </c>
      <c r="F919" s="135"/>
      <c r="G919" s="56" t="s">
        <v>35</v>
      </c>
      <c r="H919" s="57">
        <v>0.5</v>
      </c>
      <c r="I919" s="58">
        <v>4.3099999999999996</v>
      </c>
      <c r="J919" s="80">
        <v>2.15</v>
      </c>
    </row>
    <row r="920" spans="1:10" x14ac:dyDescent="0.2">
      <c r="A920" s="79" t="s">
        <v>505</v>
      </c>
      <c r="B920" s="55" t="s">
        <v>906</v>
      </c>
      <c r="C920" s="54" t="s">
        <v>53</v>
      </c>
      <c r="D920" s="54" t="s">
        <v>907</v>
      </c>
      <c r="E920" s="135" t="s">
        <v>508</v>
      </c>
      <c r="F920" s="135"/>
      <c r="G920" s="56" t="s">
        <v>35</v>
      </c>
      <c r="H920" s="57">
        <v>0.25</v>
      </c>
      <c r="I920" s="58">
        <v>8.17</v>
      </c>
      <c r="J920" s="80">
        <v>2.04</v>
      </c>
    </row>
    <row r="921" spans="1:10" x14ac:dyDescent="0.2">
      <c r="A921" s="79" t="s">
        <v>505</v>
      </c>
      <c r="B921" s="55" t="s">
        <v>908</v>
      </c>
      <c r="C921" s="54" t="s">
        <v>53</v>
      </c>
      <c r="D921" s="54" t="s">
        <v>909</v>
      </c>
      <c r="E921" s="135" t="s">
        <v>508</v>
      </c>
      <c r="F921" s="135"/>
      <c r="G921" s="56" t="s">
        <v>35</v>
      </c>
      <c r="H921" s="57">
        <v>0.25</v>
      </c>
      <c r="I921" s="58">
        <v>17.989999999999998</v>
      </c>
      <c r="J921" s="80">
        <v>4.49</v>
      </c>
    </row>
    <row r="922" spans="1:10" x14ac:dyDescent="0.2">
      <c r="A922" s="79" t="s">
        <v>505</v>
      </c>
      <c r="B922" s="55" t="s">
        <v>910</v>
      </c>
      <c r="C922" s="54" t="s">
        <v>53</v>
      </c>
      <c r="D922" s="54" t="s">
        <v>911</v>
      </c>
      <c r="E922" s="135" t="s">
        <v>508</v>
      </c>
      <c r="F922" s="135"/>
      <c r="G922" s="56" t="s">
        <v>35</v>
      </c>
      <c r="H922" s="57">
        <v>0.5</v>
      </c>
      <c r="I922" s="58">
        <v>25.65</v>
      </c>
      <c r="J922" s="80">
        <v>12.82</v>
      </c>
    </row>
    <row r="923" spans="1:10" x14ac:dyDescent="0.2">
      <c r="A923" s="81"/>
      <c r="B923" s="82"/>
      <c r="C923" s="82"/>
      <c r="D923" s="82"/>
      <c r="E923" s="82" t="s">
        <v>515</v>
      </c>
      <c r="F923" s="83">
        <v>204.24</v>
      </c>
      <c r="G923" s="82" t="s">
        <v>516</v>
      </c>
      <c r="H923" s="83">
        <v>0</v>
      </c>
      <c r="I923" s="82" t="s">
        <v>517</v>
      </c>
      <c r="J923" s="84">
        <v>204.24</v>
      </c>
    </row>
    <row r="924" spans="1:10" x14ac:dyDescent="0.2">
      <c r="A924" s="81"/>
      <c r="B924" s="82"/>
      <c r="C924" s="82"/>
      <c r="D924" s="82"/>
      <c r="E924" s="82" t="s">
        <v>518</v>
      </c>
      <c r="F924" s="83">
        <v>81.319999999999993</v>
      </c>
      <c r="G924" s="82"/>
      <c r="H924" s="136" t="s">
        <v>519</v>
      </c>
      <c r="I924" s="136"/>
      <c r="J924" s="84">
        <v>419.89</v>
      </c>
    </row>
    <row r="925" spans="1:10" ht="15" thickBot="1" x14ac:dyDescent="0.25">
      <c r="A925" s="85"/>
      <c r="B925" s="86"/>
      <c r="C925" s="86"/>
      <c r="D925" s="86"/>
      <c r="E925" s="86"/>
      <c r="F925" s="86"/>
      <c r="G925" s="86" t="s">
        <v>520</v>
      </c>
      <c r="H925" s="87">
        <v>23</v>
      </c>
      <c r="I925" s="86" t="s">
        <v>521</v>
      </c>
      <c r="J925" s="88">
        <v>9657.4699999999993</v>
      </c>
    </row>
    <row r="926" spans="1:10" ht="15" thickTop="1" x14ac:dyDescent="0.2">
      <c r="A926" s="89"/>
      <c r="B926" s="60"/>
      <c r="C926" s="60"/>
      <c r="D926" s="60"/>
      <c r="E926" s="60"/>
      <c r="F926" s="60"/>
      <c r="G926" s="60"/>
      <c r="H926" s="60"/>
      <c r="I926" s="60"/>
      <c r="J926" s="90"/>
    </row>
    <row r="927" spans="1:10" ht="15" x14ac:dyDescent="0.2">
      <c r="A927" s="73" t="s">
        <v>300</v>
      </c>
      <c r="B927" s="42" t="s">
        <v>10</v>
      </c>
      <c r="C927" s="41" t="s">
        <v>11</v>
      </c>
      <c r="D927" s="41" t="s">
        <v>12</v>
      </c>
      <c r="E927" s="137" t="s">
        <v>492</v>
      </c>
      <c r="F927" s="137"/>
      <c r="G927" s="43" t="s">
        <v>13</v>
      </c>
      <c r="H927" s="42" t="s">
        <v>14</v>
      </c>
      <c r="I927" s="42" t="s">
        <v>15</v>
      </c>
      <c r="J927" s="74" t="s">
        <v>17</v>
      </c>
    </row>
    <row r="928" spans="1:10" ht="51" x14ac:dyDescent="0.2">
      <c r="A928" s="75" t="s">
        <v>493</v>
      </c>
      <c r="B928" s="45" t="s">
        <v>301</v>
      </c>
      <c r="C928" s="44" t="s">
        <v>23</v>
      </c>
      <c r="D928" s="44" t="s">
        <v>302</v>
      </c>
      <c r="E928" s="133" t="s">
        <v>737</v>
      </c>
      <c r="F928" s="133"/>
      <c r="G928" s="46" t="s">
        <v>35</v>
      </c>
      <c r="H928" s="47">
        <v>1</v>
      </c>
      <c r="I928" s="48">
        <v>173.96</v>
      </c>
      <c r="J928" s="76">
        <v>173.96</v>
      </c>
    </row>
    <row r="929" spans="1:10" ht="38.25" x14ac:dyDescent="0.2">
      <c r="A929" s="77" t="s">
        <v>495</v>
      </c>
      <c r="B929" s="50" t="s">
        <v>912</v>
      </c>
      <c r="C929" s="49" t="s">
        <v>23</v>
      </c>
      <c r="D929" s="49" t="s">
        <v>913</v>
      </c>
      <c r="E929" s="134" t="s">
        <v>498</v>
      </c>
      <c r="F929" s="134"/>
      <c r="G929" s="51" t="s">
        <v>44</v>
      </c>
      <c r="H929" s="52">
        <v>1.7999999999999999E-2</v>
      </c>
      <c r="I929" s="53">
        <v>335.48</v>
      </c>
      <c r="J929" s="78">
        <v>6.03</v>
      </c>
    </row>
    <row r="930" spans="1:10" ht="25.5" x14ac:dyDescent="0.2">
      <c r="A930" s="77" t="s">
        <v>495</v>
      </c>
      <c r="B930" s="50" t="s">
        <v>412</v>
      </c>
      <c r="C930" s="49" t="s">
        <v>23</v>
      </c>
      <c r="D930" s="49" t="s">
        <v>413</v>
      </c>
      <c r="E930" s="134" t="s">
        <v>622</v>
      </c>
      <c r="F930" s="134"/>
      <c r="G930" s="51" t="s">
        <v>44</v>
      </c>
      <c r="H930" s="52">
        <v>0.216</v>
      </c>
      <c r="I930" s="53">
        <v>67.64</v>
      </c>
      <c r="J930" s="78">
        <v>14.61</v>
      </c>
    </row>
    <row r="931" spans="1:10" ht="51" x14ac:dyDescent="0.2">
      <c r="A931" s="77" t="s">
        <v>495</v>
      </c>
      <c r="B931" s="50" t="s">
        <v>914</v>
      </c>
      <c r="C931" s="49" t="s">
        <v>23</v>
      </c>
      <c r="D931" s="49" t="s">
        <v>915</v>
      </c>
      <c r="E931" s="134" t="s">
        <v>501</v>
      </c>
      <c r="F931" s="134"/>
      <c r="G931" s="51" t="s">
        <v>44</v>
      </c>
      <c r="H931" s="52">
        <v>2.2800000000000001E-2</v>
      </c>
      <c r="I931" s="53">
        <v>502.53</v>
      </c>
      <c r="J931" s="78">
        <v>11.45</v>
      </c>
    </row>
    <row r="932" spans="1:10" ht="25.5" x14ac:dyDescent="0.2">
      <c r="A932" s="77" t="s">
        <v>495</v>
      </c>
      <c r="B932" s="50" t="s">
        <v>916</v>
      </c>
      <c r="C932" s="49" t="s">
        <v>23</v>
      </c>
      <c r="D932" s="49" t="s">
        <v>917</v>
      </c>
      <c r="E932" s="134" t="s">
        <v>501</v>
      </c>
      <c r="F932" s="134"/>
      <c r="G932" s="51" t="s">
        <v>44</v>
      </c>
      <c r="H932" s="52">
        <v>1.6500000000000001E-2</v>
      </c>
      <c r="I932" s="53">
        <v>372.4</v>
      </c>
      <c r="J932" s="78">
        <v>6.14</v>
      </c>
    </row>
    <row r="933" spans="1:10" ht="25.5" x14ac:dyDescent="0.2">
      <c r="A933" s="77" t="s">
        <v>495</v>
      </c>
      <c r="B933" s="50" t="s">
        <v>634</v>
      </c>
      <c r="C933" s="49" t="s">
        <v>23</v>
      </c>
      <c r="D933" s="49" t="s">
        <v>635</v>
      </c>
      <c r="E933" s="134" t="s">
        <v>501</v>
      </c>
      <c r="F933" s="134"/>
      <c r="G933" s="51" t="s">
        <v>502</v>
      </c>
      <c r="H933" s="52">
        <v>1.9</v>
      </c>
      <c r="I933" s="53">
        <v>21.94</v>
      </c>
      <c r="J933" s="78">
        <v>41.68</v>
      </c>
    </row>
    <row r="934" spans="1:10" ht="25.5" x14ac:dyDescent="0.2">
      <c r="A934" s="77" t="s">
        <v>495</v>
      </c>
      <c r="B934" s="50" t="s">
        <v>503</v>
      </c>
      <c r="C934" s="49" t="s">
        <v>23</v>
      </c>
      <c r="D934" s="49" t="s">
        <v>504</v>
      </c>
      <c r="E934" s="134" t="s">
        <v>501</v>
      </c>
      <c r="F934" s="134"/>
      <c r="G934" s="51" t="s">
        <v>502</v>
      </c>
      <c r="H934" s="52">
        <v>1.65</v>
      </c>
      <c r="I934" s="53">
        <v>17.100000000000001</v>
      </c>
      <c r="J934" s="78">
        <v>28.21</v>
      </c>
    </row>
    <row r="935" spans="1:10" ht="25.5" x14ac:dyDescent="0.2">
      <c r="A935" s="77" t="s">
        <v>495</v>
      </c>
      <c r="B935" s="50" t="s">
        <v>918</v>
      </c>
      <c r="C935" s="49" t="s">
        <v>23</v>
      </c>
      <c r="D935" s="49" t="s">
        <v>919</v>
      </c>
      <c r="E935" s="134" t="s">
        <v>737</v>
      </c>
      <c r="F935" s="134"/>
      <c r="G935" s="51" t="s">
        <v>35</v>
      </c>
      <c r="H935" s="52">
        <v>1</v>
      </c>
      <c r="I935" s="53">
        <v>28.13</v>
      </c>
      <c r="J935" s="78">
        <v>28.13</v>
      </c>
    </row>
    <row r="936" spans="1:10" x14ac:dyDescent="0.2">
      <c r="A936" s="79" t="s">
        <v>505</v>
      </c>
      <c r="B936" s="55" t="s">
        <v>824</v>
      </c>
      <c r="C936" s="54" t="s">
        <v>23</v>
      </c>
      <c r="D936" s="54" t="s">
        <v>825</v>
      </c>
      <c r="E936" s="135" t="s">
        <v>508</v>
      </c>
      <c r="F936" s="135"/>
      <c r="G936" s="56" t="s">
        <v>68</v>
      </c>
      <c r="H936" s="57">
        <v>0.8</v>
      </c>
      <c r="I936" s="58">
        <v>0.67</v>
      </c>
      <c r="J936" s="80">
        <v>0.53</v>
      </c>
    </row>
    <row r="937" spans="1:10" x14ac:dyDescent="0.2">
      <c r="A937" s="79" t="s">
        <v>505</v>
      </c>
      <c r="B937" s="55" t="s">
        <v>705</v>
      </c>
      <c r="C937" s="54" t="s">
        <v>23</v>
      </c>
      <c r="D937" s="54" t="s">
        <v>706</v>
      </c>
      <c r="E937" s="135" t="s">
        <v>508</v>
      </c>
      <c r="F937" s="135"/>
      <c r="G937" s="56" t="s">
        <v>35</v>
      </c>
      <c r="H937" s="57">
        <v>75.885999999999996</v>
      </c>
      <c r="I937" s="58">
        <v>0.49</v>
      </c>
      <c r="J937" s="80">
        <v>37.18</v>
      </c>
    </row>
    <row r="938" spans="1:10" x14ac:dyDescent="0.2">
      <c r="A938" s="81"/>
      <c r="B938" s="82"/>
      <c r="C938" s="82"/>
      <c r="D938" s="82"/>
      <c r="E938" s="82" t="s">
        <v>515</v>
      </c>
      <c r="F938" s="83">
        <v>72.930000000000007</v>
      </c>
      <c r="G938" s="82" t="s">
        <v>516</v>
      </c>
      <c r="H938" s="83">
        <v>0</v>
      </c>
      <c r="I938" s="82" t="s">
        <v>517</v>
      </c>
      <c r="J938" s="84">
        <v>72.930000000000007</v>
      </c>
    </row>
    <row r="939" spans="1:10" x14ac:dyDescent="0.2">
      <c r="A939" s="81"/>
      <c r="B939" s="82"/>
      <c r="C939" s="82"/>
      <c r="D939" s="82"/>
      <c r="E939" s="82" t="s">
        <v>518</v>
      </c>
      <c r="F939" s="83">
        <v>41.78</v>
      </c>
      <c r="G939" s="82"/>
      <c r="H939" s="136" t="s">
        <v>519</v>
      </c>
      <c r="I939" s="136"/>
      <c r="J939" s="84">
        <v>215.74</v>
      </c>
    </row>
    <row r="940" spans="1:10" ht="15" thickBot="1" x14ac:dyDescent="0.25">
      <c r="A940" s="85"/>
      <c r="B940" s="86"/>
      <c r="C940" s="86"/>
      <c r="D940" s="86"/>
      <c r="E940" s="86"/>
      <c r="F940" s="86"/>
      <c r="G940" s="86" t="s">
        <v>520</v>
      </c>
      <c r="H940" s="87">
        <v>2</v>
      </c>
      <c r="I940" s="86" t="s">
        <v>521</v>
      </c>
      <c r="J940" s="88">
        <v>431.48</v>
      </c>
    </row>
    <row r="941" spans="1:10" ht="15" thickTop="1" x14ac:dyDescent="0.2">
      <c r="A941" s="89"/>
      <c r="B941" s="60"/>
      <c r="C941" s="60"/>
      <c r="D941" s="60"/>
      <c r="E941" s="60"/>
      <c r="F941" s="60"/>
      <c r="G941" s="60"/>
      <c r="H941" s="60"/>
      <c r="I941" s="60"/>
      <c r="J941" s="90"/>
    </row>
    <row r="942" spans="1:10" ht="15" x14ac:dyDescent="0.2">
      <c r="A942" s="73" t="s">
        <v>303</v>
      </c>
      <c r="B942" s="42" t="s">
        <v>10</v>
      </c>
      <c r="C942" s="41" t="s">
        <v>11</v>
      </c>
      <c r="D942" s="41" t="s">
        <v>12</v>
      </c>
      <c r="E942" s="137" t="s">
        <v>492</v>
      </c>
      <c r="F942" s="137"/>
      <c r="G942" s="43" t="s">
        <v>13</v>
      </c>
      <c r="H942" s="42" t="s">
        <v>14</v>
      </c>
      <c r="I942" s="42" t="s">
        <v>15</v>
      </c>
      <c r="J942" s="74" t="s">
        <v>17</v>
      </c>
    </row>
    <row r="943" spans="1:10" ht="38.25" x14ac:dyDescent="0.2">
      <c r="A943" s="75" t="s">
        <v>493</v>
      </c>
      <c r="B943" s="45" t="s">
        <v>294</v>
      </c>
      <c r="C943" s="44" t="s">
        <v>23</v>
      </c>
      <c r="D943" s="44" t="s">
        <v>295</v>
      </c>
      <c r="E943" s="133" t="s">
        <v>737</v>
      </c>
      <c r="F943" s="133"/>
      <c r="G943" s="46" t="s">
        <v>35</v>
      </c>
      <c r="H943" s="47">
        <v>1</v>
      </c>
      <c r="I943" s="48">
        <v>116.49</v>
      </c>
      <c r="J943" s="76">
        <v>116.49</v>
      </c>
    </row>
    <row r="944" spans="1:10" ht="25.5" x14ac:dyDescent="0.2">
      <c r="A944" s="77" t="s">
        <v>495</v>
      </c>
      <c r="B944" s="50" t="s">
        <v>881</v>
      </c>
      <c r="C944" s="49" t="s">
        <v>23</v>
      </c>
      <c r="D944" s="49" t="s">
        <v>882</v>
      </c>
      <c r="E944" s="134" t="s">
        <v>737</v>
      </c>
      <c r="F944" s="134"/>
      <c r="G944" s="51" t="s">
        <v>130</v>
      </c>
      <c r="H944" s="52">
        <v>2.14</v>
      </c>
      <c r="I944" s="53">
        <v>18.16</v>
      </c>
      <c r="J944" s="78">
        <v>38.86</v>
      </c>
    </row>
    <row r="945" spans="1:10" ht="25.5" x14ac:dyDescent="0.2">
      <c r="A945" s="77" t="s">
        <v>495</v>
      </c>
      <c r="B945" s="50" t="s">
        <v>883</v>
      </c>
      <c r="C945" s="49" t="s">
        <v>23</v>
      </c>
      <c r="D945" s="49" t="s">
        <v>884</v>
      </c>
      <c r="E945" s="134" t="s">
        <v>737</v>
      </c>
      <c r="F945" s="134"/>
      <c r="G945" s="51" t="s">
        <v>35</v>
      </c>
      <c r="H945" s="52">
        <v>1.18</v>
      </c>
      <c r="I945" s="53">
        <v>7.25</v>
      </c>
      <c r="J945" s="78">
        <v>8.5500000000000007</v>
      </c>
    </row>
    <row r="946" spans="1:10" ht="38.25" x14ac:dyDescent="0.2">
      <c r="A946" s="77" t="s">
        <v>495</v>
      </c>
      <c r="B946" s="50" t="s">
        <v>885</v>
      </c>
      <c r="C946" s="49" t="s">
        <v>23</v>
      </c>
      <c r="D946" s="49" t="s">
        <v>886</v>
      </c>
      <c r="E946" s="134" t="s">
        <v>737</v>
      </c>
      <c r="F946" s="134"/>
      <c r="G946" s="51" t="s">
        <v>35</v>
      </c>
      <c r="H946" s="52">
        <v>1</v>
      </c>
      <c r="I946" s="53">
        <v>13.52</v>
      </c>
      <c r="J946" s="78">
        <v>13.52</v>
      </c>
    </row>
    <row r="947" spans="1:10" ht="25.5" x14ac:dyDescent="0.2">
      <c r="A947" s="77" t="s">
        <v>495</v>
      </c>
      <c r="B947" s="50" t="s">
        <v>887</v>
      </c>
      <c r="C947" s="49" t="s">
        <v>23</v>
      </c>
      <c r="D947" s="49" t="s">
        <v>888</v>
      </c>
      <c r="E947" s="134" t="s">
        <v>737</v>
      </c>
      <c r="F947" s="134"/>
      <c r="G947" s="51" t="s">
        <v>35</v>
      </c>
      <c r="H947" s="52">
        <v>0.89</v>
      </c>
      <c r="I947" s="53">
        <v>10.09</v>
      </c>
      <c r="J947" s="78">
        <v>8.98</v>
      </c>
    </row>
    <row r="948" spans="1:10" ht="25.5" x14ac:dyDescent="0.2">
      <c r="A948" s="77" t="s">
        <v>495</v>
      </c>
      <c r="B948" s="50" t="s">
        <v>889</v>
      </c>
      <c r="C948" s="49" t="s">
        <v>23</v>
      </c>
      <c r="D948" s="49" t="s">
        <v>890</v>
      </c>
      <c r="E948" s="134" t="s">
        <v>737</v>
      </c>
      <c r="F948" s="134"/>
      <c r="G948" s="51" t="s">
        <v>130</v>
      </c>
      <c r="H948" s="52">
        <v>2.14</v>
      </c>
      <c r="I948" s="53">
        <v>10.93</v>
      </c>
      <c r="J948" s="78">
        <v>23.39</v>
      </c>
    </row>
    <row r="949" spans="1:10" ht="25.5" x14ac:dyDescent="0.2">
      <c r="A949" s="77" t="s">
        <v>495</v>
      </c>
      <c r="B949" s="50" t="s">
        <v>891</v>
      </c>
      <c r="C949" s="49" t="s">
        <v>23</v>
      </c>
      <c r="D949" s="49" t="s">
        <v>892</v>
      </c>
      <c r="E949" s="134" t="s">
        <v>737</v>
      </c>
      <c r="F949" s="134"/>
      <c r="G949" s="51" t="s">
        <v>130</v>
      </c>
      <c r="H949" s="52">
        <v>2.14</v>
      </c>
      <c r="I949" s="53">
        <v>10.84</v>
      </c>
      <c r="J949" s="78">
        <v>23.19</v>
      </c>
    </row>
    <row r="950" spans="1:10" x14ac:dyDescent="0.2">
      <c r="A950" s="81"/>
      <c r="B950" s="82"/>
      <c r="C950" s="82"/>
      <c r="D950" s="82"/>
      <c r="E950" s="82" t="s">
        <v>515</v>
      </c>
      <c r="F950" s="83">
        <v>73.86</v>
      </c>
      <c r="G950" s="82" t="s">
        <v>516</v>
      </c>
      <c r="H950" s="83">
        <v>0</v>
      </c>
      <c r="I950" s="82" t="s">
        <v>517</v>
      </c>
      <c r="J950" s="84">
        <v>73.86</v>
      </c>
    </row>
    <row r="951" spans="1:10" x14ac:dyDescent="0.2">
      <c r="A951" s="81"/>
      <c r="B951" s="82"/>
      <c r="C951" s="82"/>
      <c r="D951" s="82"/>
      <c r="E951" s="82" t="s">
        <v>518</v>
      </c>
      <c r="F951" s="83">
        <v>27.98</v>
      </c>
      <c r="G951" s="82"/>
      <c r="H951" s="136" t="s">
        <v>519</v>
      </c>
      <c r="I951" s="136"/>
      <c r="J951" s="84">
        <v>144.47</v>
      </c>
    </row>
    <row r="952" spans="1:10" ht="15" thickBot="1" x14ac:dyDescent="0.25">
      <c r="A952" s="85"/>
      <c r="B952" s="86"/>
      <c r="C952" s="86"/>
      <c r="D952" s="86"/>
      <c r="E952" s="86"/>
      <c r="F952" s="86"/>
      <c r="G952" s="86" t="s">
        <v>520</v>
      </c>
      <c r="H952" s="87">
        <v>2</v>
      </c>
      <c r="I952" s="86" t="s">
        <v>521</v>
      </c>
      <c r="J952" s="88">
        <v>288.94</v>
      </c>
    </row>
    <row r="953" spans="1:10" ht="15" thickTop="1" x14ac:dyDescent="0.2">
      <c r="A953" s="89"/>
      <c r="B953" s="60"/>
      <c r="C953" s="60"/>
      <c r="D953" s="60"/>
      <c r="E953" s="60"/>
      <c r="F953" s="60"/>
      <c r="G953" s="60"/>
      <c r="H953" s="60"/>
      <c r="I953" s="60"/>
      <c r="J953" s="90"/>
    </row>
    <row r="954" spans="1:10" ht="15" x14ac:dyDescent="0.2">
      <c r="A954" s="73" t="s">
        <v>304</v>
      </c>
      <c r="B954" s="42" t="s">
        <v>10</v>
      </c>
      <c r="C954" s="41" t="s">
        <v>11</v>
      </c>
      <c r="D954" s="41" t="s">
        <v>12</v>
      </c>
      <c r="E954" s="137" t="s">
        <v>492</v>
      </c>
      <c r="F954" s="137"/>
      <c r="G954" s="43" t="s">
        <v>13</v>
      </c>
      <c r="H954" s="42" t="s">
        <v>14</v>
      </c>
      <c r="I954" s="42" t="s">
        <v>15</v>
      </c>
      <c r="J954" s="74" t="s">
        <v>17</v>
      </c>
    </row>
    <row r="955" spans="1:10" ht="25.5" x14ac:dyDescent="0.2">
      <c r="A955" s="75" t="s">
        <v>493</v>
      </c>
      <c r="B955" s="45" t="s">
        <v>305</v>
      </c>
      <c r="C955" s="44" t="s">
        <v>23</v>
      </c>
      <c r="D955" s="44" t="s">
        <v>306</v>
      </c>
      <c r="E955" s="133" t="s">
        <v>737</v>
      </c>
      <c r="F955" s="133"/>
      <c r="G955" s="46" t="s">
        <v>35</v>
      </c>
      <c r="H955" s="47">
        <v>1</v>
      </c>
      <c r="I955" s="48">
        <v>733.44</v>
      </c>
      <c r="J955" s="76">
        <v>733.44</v>
      </c>
    </row>
    <row r="956" spans="1:10" ht="25.5" x14ac:dyDescent="0.2">
      <c r="A956" s="77" t="s">
        <v>495</v>
      </c>
      <c r="B956" s="50" t="s">
        <v>920</v>
      </c>
      <c r="C956" s="49" t="s">
        <v>23</v>
      </c>
      <c r="D956" s="49" t="s">
        <v>894</v>
      </c>
      <c r="E956" s="134" t="s">
        <v>501</v>
      </c>
      <c r="F956" s="134"/>
      <c r="G956" s="51" t="s">
        <v>502</v>
      </c>
      <c r="H956" s="52">
        <v>0.20080000000000001</v>
      </c>
      <c r="I956" s="53">
        <v>17.18</v>
      </c>
      <c r="J956" s="78">
        <v>3.44</v>
      </c>
    </row>
    <row r="957" spans="1:10" ht="25.5" x14ac:dyDescent="0.2">
      <c r="A957" s="77" t="s">
        <v>495</v>
      </c>
      <c r="B957" s="50" t="s">
        <v>738</v>
      </c>
      <c r="C957" s="49" t="s">
        <v>23</v>
      </c>
      <c r="D957" s="49" t="s">
        <v>739</v>
      </c>
      <c r="E957" s="134" t="s">
        <v>501</v>
      </c>
      <c r="F957" s="134"/>
      <c r="G957" s="51" t="s">
        <v>502</v>
      </c>
      <c r="H957" s="52">
        <v>0.20080000000000001</v>
      </c>
      <c r="I957" s="53">
        <v>21.48</v>
      </c>
      <c r="J957" s="78">
        <v>4.3099999999999996</v>
      </c>
    </row>
    <row r="958" spans="1:10" x14ac:dyDescent="0.2">
      <c r="A958" s="79" t="s">
        <v>505</v>
      </c>
      <c r="B958" s="55" t="s">
        <v>921</v>
      </c>
      <c r="C958" s="54" t="s">
        <v>23</v>
      </c>
      <c r="D958" s="54" t="s">
        <v>922</v>
      </c>
      <c r="E958" s="135" t="s">
        <v>508</v>
      </c>
      <c r="F958" s="135"/>
      <c r="G958" s="56" t="s">
        <v>35</v>
      </c>
      <c r="H958" s="57">
        <v>1</v>
      </c>
      <c r="I958" s="58">
        <v>725.69</v>
      </c>
      <c r="J958" s="80">
        <v>725.69</v>
      </c>
    </row>
    <row r="959" spans="1:10" x14ac:dyDescent="0.2">
      <c r="A959" s="81"/>
      <c r="B959" s="82"/>
      <c r="C959" s="82"/>
      <c r="D959" s="82"/>
      <c r="E959" s="82" t="s">
        <v>515</v>
      </c>
      <c r="F959" s="83">
        <v>6.03</v>
      </c>
      <c r="G959" s="82" t="s">
        <v>516</v>
      </c>
      <c r="H959" s="83">
        <v>0</v>
      </c>
      <c r="I959" s="82" t="s">
        <v>517</v>
      </c>
      <c r="J959" s="84">
        <v>6.03</v>
      </c>
    </row>
    <row r="960" spans="1:10" x14ac:dyDescent="0.2">
      <c r="A960" s="81"/>
      <c r="B960" s="82"/>
      <c r="C960" s="82"/>
      <c r="D960" s="82"/>
      <c r="E960" s="82" t="s">
        <v>518</v>
      </c>
      <c r="F960" s="83">
        <v>176.17</v>
      </c>
      <c r="G960" s="82"/>
      <c r="H960" s="136" t="s">
        <v>519</v>
      </c>
      <c r="I960" s="136"/>
      <c r="J960" s="84">
        <v>909.61</v>
      </c>
    </row>
    <row r="961" spans="1:10" ht="15" thickBot="1" x14ac:dyDescent="0.25">
      <c r="A961" s="85"/>
      <c r="B961" s="86"/>
      <c r="C961" s="86"/>
      <c r="D961" s="86"/>
      <c r="E961" s="86"/>
      <c r="F961" s="86"/>
      <c r="G961" s="86" t="s">
        <v>520</v>
      </c>
      <c r="H961" s="87">
        <v>1</v>
      </c>
      <c r="I961" s="86" t="s">
        <v>521</v>
      </c>
      <c r="J961" s="88">
        <v>909.61</v>
      </c>
    </row>
    <row r="962" spans="1:10" ht="15" thickTop="1" x14ac:dyDescent="0.2">
      <c r="A962" s="89"/>
      <c r="B962" s="60"/>
      <c r="C962" s="60"/>
      <c r="D962" s="60"/>
      <c r="E962" s="60"/>
      <c r="F962" s="60"/>
      <c r="G962" s="60"/>
      <c r="H962" s="60"/>
      <c r="I962" s="60"/>
      <c r="J962" s="90"/>
    </row>
    <row r="963" spans="1:10" ht="15" x14ac:dyDescent="0.2">
      <c r="A963" s="73" t="s">
        <v>307</v>
      </c>
      <c r="B963" s="42" t="s">
        <v>10</v>
      </c>
      <c r="C963" s="41" t="s">
        <v>11</v>
      </c>
      <c r="D963" s="41" t="s">
        <v>12</v>
      </c>
      <c r="E963" s="137" t="s">
        <v>492</v>
      </c>
      <c r="F963" s="137"/>
      <c r="G963" s="43" t="s">
        <v>13</v>
      </c>
      <c r="H963" s="42" t="s">
        <v>14</v>
      </c>
      <c r="I963" s="42" t="s">
        <v>15</v>
      </c>
      <c r="J963" s="74" t="s">
        <v>17</v>
      </c>
    </row>
    <row r="964" spans="1:10" ht="38.25" x14ac:dyDescent="0.2">
      <c r="A964" s="75" t="s">
        <v>493</v>
      </c>
      <c r="B964" s="45" t="s">
        <v>308</v>
      </c>
      <c r="C964" s="44" t="s">
        <v>23</v>
      </c>
      <c r="D964" s="44" t="s">
        <v>309</v>
      </c>
      <c r="E964" s="133" t="s">
        <v>737</v>
      </c>
      <c r="F964" s="133"/>
      <c r="G964" s="46" t="s">
        <v>35</v>
      </c>
      <c r="H964" s="47">
        <v>1</v>
      </c>
      <c r="I964" s="48">
        <v>1917.12</v>
      </c>
      <c r="J964" s="76">
        <v>1917.12</v>
      </c>
    </row>
    <row r="965" spans="1:10" ht="38.25" x14ac:dyDescent="0.2">
      <c r="A965" s="77" t="s">
        <v>495</v>
      </c>
      <c r="B965" s="50" t="s">
        <v>798</v>
      </c>
      <c r="C965" s="49" t="s">
        <v>23</v>
      </c>
      <c r="D965" s="49" t="s">
        <v>799</v>
      </c>
      <c r="E965" s="134" t="s">
        <v>615</v>
      </c>
      <c r="F965" s="134"/>
      <c r="G965" s="51" t="s">
        <v>616</v>
      </c>
      <c r="H965" s="52">
        <v>0.14399999999999999</v>
      </c>
      <c r="I965" s="53">
        <v>1.57</v>
      </c>
      <c r="J965" s="78">
        <v>0.22</v>
      </c>
    </row>
    <row r="966" spans="1:10" ht="25.5" x14ac:dyDescent="0.2">
      <c r="A966" s="77" t="s">
        <v>495</v>
      </c>
      <c r="B966" s="50" t="s">
        <v>644</v>
      </c>
      <c r="C966" s="49" t="s">
        <v>23</v>
      </c>
      <c r="D966" s="49" t="s">
        <v>645</v>
      </c>
      <c r="E966" s="134" t="s">
        <v>501</v>
      </c>
      <c r="F966" s="134"/>
      <c r="G966" s="51" t="s">
        <v>502</v>
      </c>
      <c r="H966" s="52">
        <v>0.97899999999999998</v>
      </c>
      <c r="I966" s="53">
        <v>21.8</v>
      </c>
      <c r="J966" s="78">
        <v>21.34</v>
      </c>
    </row>
    <row r="967" spans="1:10" ht="25.5" x14ac:dyDescent="0.2">
      <c r="A967" s="77" t="s">
        <v>495</v>
      </c>
      <c r="B967" s="50" t="s">
        <v>634</v>
      </c>
      <c r="C967" s="49" t="s">
        <v>23</v>
      </c>
      <c r="D967" s="49" t="s">
        <v>635</v>
      </c>
      <c r="E967" s="134" t="s">
        <v>501</v>
      </c>
      <c r="F967" s="134"/>
      <c r="G967" s="51" t="s">
        <v>502</v>
      </c>
      <c r="H967" s="52">
        <v>11.638999999999999</v>
      </c>
      <c r="I967" s="53">
        <v>21.94</v>
      </c>
      <c r="J967" s="78">
        <v>255.35</v>
      </c>
    </row>
    <row r="968" spans="1:10" ht="25.5" x14ac:dyDescent="0.2">
      <c r="A968" s="77" t="s">
        <v>495</v>
      </c>
      <c r="B968" s="50" t="s">
        <v>923</v>
      </c>
      <c r="C968" s="49" t="s">
        <v>23</v>
      </c>
      <c r="D968" s="49" t="s">
        <v>924</v>
      </c>
      <c r="E968" s="134" t="s">
        <v>501</v>
      </c>
      <c r="F968" s="134"/>
      <c r="G968" s="51" t="s">
        <v>502</v>
      </c>
      <c r="H968" s="52">
        <v>22.552</v>
      </c>
      <c r="I968" s="53">
        <v>19.75</v>
      </c>
      <c r="J968" s="78">
        <v>445.4</v>
      </c>
    </row>
    <row r="969" spans="1:10" ht="25.5" x14ac:dyDescent="0.2">
      <c r="A969" s="77" t="s">
        <v>495</v>
      </c>
      <c r="B969" s="50" t="s">
        <v>503</v>
      </c>
      <c r="C969" s="49" t="s">
        <v>23</v>
      </c>
      <c r="D969" s="49" t="s">
        <v>504</v>
      </c>
      <c r="E969" s="134" t="s">
        <v>501</v>
      </c>
      <c r="F969" s="134"/>
      <c r="G969" s="51" t="s">
        <v>502</v>
      </c>
      <c r="H969" s="52">
        <v>16.434999999999999</v>
      </c>
      <c r="I969" s="53">
        <v>17.100000000000001</v>
      </c>
      <c r="J969" s="78">
        <v>281.02999999999997</v>
      </c>
    </row>
    <row r="970" spans="1:10" x14ac:dyDescent="0.2">
      <c r="A970" s="79" t="s">
        <v>505</v>
      </c>
      <c r="B970" s="55" t="s">
        <v>646</v>
      </c>
      <c r="C970" s="54" t="s">
        <v>23</v>
      </c>
      <c r="D970" s="54" t="s">
        <v>647</v>
      </c>
      <c r="E970" s="135" t="s">
        <v>508</v>
      </c>
      <c r="F970" s="135"/>
      <c r="G970" s="56" t="s">
        <v>68</v>
      </c>
      <c r="H970" s="57">
        <v>14.074</v>
      </c>
      <c r="I970" s="58">
        <v>6.8</v>
      </c>
      <c r="J970" s="80">
        <v>95.7</v>
      </c>
    </row>
    <row r="971" spans="1:10" ht="25.5" x14ac:dyDescent="0.2">
      <c r="A971" s="79" t="s">
        <v>505</v>
      </c>
      <c r="B971" s="55" t="s">
        <v>845</v>
      </c>
      <c r="C971" s="54" t="s">
        <v>23</v>
      </c>
      <c r="D971" s="54" t="s">
        <v>846</v>
      </c>
      <c r="E971" s="135" t="s">
        <v>508</v>
      </c>
      <c r="F971" s="135"/>
      <c r="G971" s="56" t="s">
        <v>44</v>
      </c>
      <c r="H971" s="57">
        <v>0.25900000000000001</v>
      </c>
      <c r="I971" s="58">
        <v>60.13</v>
      </c>
      <c r="J971" s="80">
        <v>15.57</v>
      </c>
    </row>
    <row r="972" spans="1:10" x14ac:dyDescent="0.2">
      <c r="A972" s="79" t="s">
        <v>505</v>
      </c>
      <c r="B972" s="55" t="s">
        <v>583</v>
      </c>
      <c r="C972" s="54" t="s">
        <v>23</v>
      </c>
      <c r="D972" s="54" t="s">
        <v>584</v>
      </c>
      <c r="E972" s="135" t="s">
        <v>508</v>
      </c>
      <c r="F972" s="135"/>
      <c r="G972" s="56" t="s">
        <v>68</v>
      </c>
      <c r="H972" s="57">
        <v>11.948</v>
      </c>
      <c r="I972" s="58">
        <v>1.46</v>
      </c>
      <c r="J972" s="80">
        <v>17.440000000000001</v>
      </c>
    </row>
    <row r="973" spans="1:10" x14ac:dyDescent="0.2">
      <c r="A973" s="79" t="s">
        <v>505</v>
      </c>
      <c r="B973" s="55" t="s">
        <v>824</v>
      </c>
      <c r="C973" s="54" t="s">
        <v>23</v>
      </c>
      <c r="D973" s="54" t="s">
        <v>825</v>
      </c>
      <c r="E973" s="135" t="s">
        <v>508</v>
      </c>
      <c r="F973" s="135"/>
      <c r="G973" s="56" t="s">
        <v>68</v>
      </c>
      <c r="H973" s="57">
        <v>70.858999999999995</v>
      </c>
      <c r="I973" s="58">
        <v>0.67</v>
      </c>
      <c r="J973" s="80">
        <v>47.47</v>
      </c>
    </row>
    <row r="974" spans="1:10" ht="25.5" x14ac:dyDescent="0.2">
      <c r="A974" s="79" t="s">
        <v>505</v>
      </c>
      <c r="B974" s="55" t="s">
        <v>847</v>
      </c>
      <c r="C974" s="54" t="s">
        <v>23</v>
      </c>
      <c r="D974" s="54" t="s">
        <v>848</v>
      </c>
      <c r="E974" s="135" t="s">
        <v>508</v>
      </c>
      <c r="F974" s="135"/>
      <c r="G974" s="56" t="s">
        <v>44</v>
      </c>
      <c r="H974" s="57">
        <v>4.2000000000000003E-2</v>
      </c>
      <c r="I974" s="58">
        <v>73.349999999999994</v>
      </c>
      <c r="J974" s="80">
        <v>3.08</v>
      </c>
    </row>
    <row r="975" spans="1:10" ht="25.5" x14ac:dyDescent="0.2">
      <c r="A975" s="79" t="s">
        <v>505</v>
      </c>
      <c r="B975" s="55" t="s">
        <v>849</v>
      </c>
      <c r="C975" s="54" t="s">
        <v>23</v>
      </c>
      <c r="D975" s="54" t="s">
        <v>850</v>
      </c>
      <c r="E975" s="135" t="s">
        <v>508</v>
      </c>
      <c r="F975" s="135"/>
      <c r="G975" s="56" t="s">
        <v>44</v>
      </c>
      <c r="H975" s="57">
        <v>0.35199999999999998</v>
      </c>
      <c r="I975" s="58">
        <v>73.73</v>
      </c>
      <c r="J975" s="80">
        <v>25.95</v>
      </c>
    </row>
    <row r="976" spans="1:10" x14ac:dyDescent="0.2">
      <c r="A976" s="79" t="s">
        <v>505</v>
      </c>
      <c r="B976" s="55" t="s">
        <v>705</v>
      </c>
      <c r="C976" s="54" t="s">
        <v>23</v>
      </c>
      <c r="D976" s="54" t="s">
        <v>706</v>
      </c>
      <c r="E976" s="135" t="s">
        <v>508</v>
      </c>
      <c r="F976" s="135"/>
      <c r="G976" s="56" t="s">
        <v>35</v>
      </c>
      <c r="H976" s="57">
        <v>1443</v>
      </c>
      <c r="I976" s="58">
        <v>0.49</v>
      </c>
      <c r="J976" s="80">
        <v>707.07</v>
      </c>
    </row>
    <row r="977" spans="1:10" x14ac:dyDescent="0.2">
      <c r="A977" s="79" t="s">
        <v>505</v>
      </c>
      <c r="B977" s="55" t="s">
        <v>925</v>
      </c>
      <c r="C977" s="54" t="s">
        <v>23</v>
      </c>
      <c r="D977" s="54" t="s">
        <v>926</v>
      </c>
      <c r="E977" s="135" t="s">
        <v>508</v>
      </c>
      <c r="F977" s="135"/>
      <c r="G977" s="56" t="s">
        <v>68</v>
      </c>
      <c r="H977" s="57">
        <v>0.245</v>
      </c>
      <c r="I977" s="58">
        <v>6.16</v>
      </c>
      <c r="J977" s="80">
        <v>1.5</v>
      </c>
    </row>
    <row r="978" spans="1:10" x14ac:dyDescent="0.2">
      <c r="A978" s="81"/>
      <c r="B978" s="82"/>
      <c r="C978" s="82"/>
      <c r="D978" s="82"/>
      <c r="E978" s="82" t="s">
        <v>515</v>
      </c>
      <c r="F978" s="83">
        <v>779.26</v>
      </c>
      <c r="G978" s="82" t="s">
        <v>516</v>
      </c>
      <c r="H978" s="83">
        <v>0</v>
      </c>
      <c r="I978" s="82" t="s">
        <v>517</v>
      </c>
      <c r="J978" s="84">
        <v>779.26</v>
      </c>
    </row>
    <row r="979" spans="1:10" x14ac:dyDescent="0.2">
      <c r="A979" s="81"/>
      <c r="B979" s="82"/>
      <c r="C979" s="82"/>
      <c r="D979" s="82"/>
      <c r="E979" s="82" t="s">
        <v>518</v>
      </c>
      <c r="F979" s="83">
        <v>460.49</v>
      </c>
      <c r="G979" s="82"/>
      <c r="H979" s="136" t="s">
        <v>519</v>
      </c>
      <c r="I979" s="136"/>
      <c r="J979" s="84">
        <v>2377.61</v>
      </c>
    </row>
    <row r="980" spans="1:10" ht="15" thickBot="1" x14ac:dyDescent="0.25">
      <c r="A980" s="85"/>
      <c r="B980" s="86"/>
      <c r="C980" s="86"/>
      <c r="D980" s="86"/>
      <c r="E980" s="86"/>
      <c r="F980" s="86"/>
      <c r="G980" s="86" t="s">
        <v>520</v>
      </c>
      <c r="H980" s="87">
        <v>1</v>
      </c>
      <c r="I980" s="86" t="s">
        <v>521</v>
      </c>
      <c r="J980" s="88">
        <v>2377.61</v>
      </c>
    </row>
    <row r="981" spans="1:10" ht="15" thickTop="1" x14ac:dyDescent="0.2">
      <c r="A981" s="89"/>
      <c r="B981" s="60"/>
      <c r="C981" s="60"/>
      <c r="D981" s="60"/>
      <c r="E981" s="60"/>
      <c r="F981" s="60"/>
      <c r="G981" s="60"/>
      <c r="H981" s="60"/>
      <c r="I981" s="60"/>
      <c r="J981" s="90"/>
    </row>
    <row r="982" spans="1:10" x14ac:dyDescent="0.2">
      <c r="A982" s="91" t="s">
        <v>310</v>
      </c>
      <c r="B982" s="39"/>
      <c r="C982" s="39"/>
      <c r="D982" s="39" t="s">
        <v>311</v>
      </c>
      <c r="E982" s="39"/>
      <c r="F982" s="138"/>
      <c r="G982" s="138"/>
      <c r="H982" s="40"/>
      <c r="I982" s="39"/>
      <c r="J982" s="92">
        <v>24628.98</v>
      </c>
    </row>
    <row r="983" spans="1:10" ht="15" x14ac:dyDescent="0.2">
      <c r="A983" s="73" t="s">
        <v>312</v>
      </c>
      <c r="B983" s="42" t="s">
        <v>10</v>
      </c>
      <c r="C983" s="41" t="s">
        <v>11</v>
      </c>
      <c r="D983" s="41" t="s">
        <v>12</v>
      </c>
      <c r="E983" s="137" t="s">
        <v>492</v>
      </c>
      <c r="F983" s="137"/>
      <c r="G983" s="43" t="s">
        <v>13</v>
      </c>
      <c r="H983" s="42" t="s">
        <v>14</v>
      </c>
      <c r="I983" s="42" t="s">
        <v>15</v>
      </c>
      <c r="J983" s="74" t="s">
        <v>17</v>
      </c>
    </row>
    <row r="984" spans="1:10" ht="25.5" x14ac:dyDescent="0.2">
      <c r="A984" s="75" t="s">
        <v>493</v>
      </c>
      <c r="B984" s="45" t="s">
        <v>313</v>
      </c>
      <c r="C984" s="44" t="s">
        <v>23</v>
      </c>
      <c r="D984" s="44" t="s">
        <v>314</v>
      </c>
      <c r="E984" s="133" t="s">
        <v>681</v>
      </c>
      <c r="F984" s="133"/>
      <c r="G984" s="46" t="s">
        <v>130</v>
      </c>
      <c r="H984" s="47">
        <v>1</v>
      </c>
      <c r="I984" s="48">
        <v>257.62</v>
      </c>
      <c r="J984" s="76">
        <v>257.62</v>
      </c>
    </row>
    <row r="985" spans="1:10" ht="25.5" x14ac:dyDescent="0.2">
      <c r="A985" s="77" t="s">
        <v>495</v>
      </c>
      <c r="B985" s="50" t="s">
        <v>503</v>
      </c>
      <c r="C985" s="49" t="s">
        <v>23</v>
      </c>
      <c r="D985" s="49" t="s">
        <v>504</v>
      </c>
      <c r="E985" s="134" t="s">
        <v>501</v>
      </c>
      <c r="F985" s="134"/>
      <c r="G985" s="51" t="s">
        <v>502</v>
      </c>
      <c r="H985" s="52">
        <v>7.8456999999999999</v>
      </c>
      <c r="I985" s="53">
        <v>17.100000000000001</v>
      </c>
      <c r="J985" s="78">
        <v>134.16</v>
      </c>
    </row>
    <row r="986" spans="1:10" ht="25.5" x14ac:dyDescent="0.2">
      <c r="A986" s="77" t="s">
        <v>495</v>
      </c>
      <c r="B986" s="50" t="s">
        <v>634</v>
      </c>
      <c r="C986" s="49" t="s">
        <v>23</v>
      </c>
      <c r="D986" s="49" t="s">
        <v>635</v>
      </c>
      <c r="E986" s="134" t="s">
        <v>501</v>
      </c>
      <c r="F986" s="134"/>
      <c r="G986" s="51" t="s">
        <v>502</v>
      </c>
      <c r="H986" s="52">
        <v>2.7787999999999999</v>
      </c>
      <c r="I986" s="53">
        <v>21.94</v>
      </c>
      <c r="J986" s="78">
        <v>60.96</v>
      </c>
    </row>
    <row r="987" spans="1:10" ht="25.5" x14ac:dyDescent="0.2">
      <c r="A987" s="77" t="s">
        <v>495</v>
      </c>
      <c r="B987" s="50" t="s">
        <v>499</v>
      </c>
      <c r="C987" s="49" t="s">
        <v>23</v>
      </c>
      <c r="D987" s="49" t="s">
        <v>500</v>
      </c>
      <c r="E987" s="134" t="s">
        <v>501</v>
      </c>
      <c r="F987" s="134"/>
      <c r="G987" s="51" t="s">
        <v>502</v>
      </c>
      <c r="H987" s="52">
        <v>4.2900000000000001E-2</v>
      </c>
      <c r="I987" s="53">
        <v>21.71</v>
      </c>
      <c r="J987" s="78">
        <v>0.93</v>
      </c>
    </row>
    <row r="988" spans="1:10" ht="25.5" x14ac:dyDescent="0.2">
      <c r="A988" s="79" t="s">
        <v>505</v>
      </c>
      <c r="B988" s="55" t="s">
        <v>927</v>
      </c>
      <c r="C988" s="54" t="s">
        <v>23</v>
      </c>
      <c r="D988" s="54" t="s">
        <v>928</v>
      </c>
      <c r="E988" s="135" t="s">
        <v>508</v>
      </c>
      <c r="F988" s="135"/>
      <c r="G988" s="56" t="s">
        <v>44</v>
      </c>
      <c r="H988" s="57">
        <v>2.9600000000000001E-2</v>
      </c>
      <c r="I988" s="58">
        <v>60.94</v>
      </c>
      <c r="J988" s="80">
        <v>1.8</v>
      </c>
    </row>
    <row r="989" spans="1:10" x14ac:dyDescent="0.2">
      <c r="A989" s="79" t="s">
        <v>505</v>
      </c>
      <c r="B989" s="55" t="s">
        <v>824</v>
      </c>
      <c r="C989" s="54" t="s">
        <v>23</v>
      </c>
      <c r="D989" s="54" t="s">
        <v>825</v>
      </c>
      <c r="E989" s="135" t="s">
        <v>508</v>
      </c>
      <c r="F989" s="135"/>
      <c r="G989" s="56" t="s">
        <v>68</v>
      </c>
      <c r="H989" s="57">
        <v>21.180499999999999</v>
      </c>
      <c r="I989" s="58">
        <v>0.67</v>
      </c>
      <c r="J989" s="80">
        <v>14.19</v>
      </c>
    </row>
    <row r="990" spans="1:10" ht="25.5" x14ac:dyDescent="0.2">
      <c r="A990" s="79" t="s">
        <v>505</v>
      </c>
      <c r="B990" s="55" t="s">
        <v>509</v>
      </c>
      <c r="C990" s="54" t="s">
        <v>23</v>
      </c>
      <c r="D990" s="54" t="s">
        <v>510</v>
      </c>
      <c r="E990" s="135" t="s">
        <v>508</v>
      </c>
      <c r="F990" s="135"/>
      <c r="G990" s="56" t="s">
        <v>130</v>
      </c>
      <c r="H990" s="57">
        <v>0.13200000000000001</v>
      </c>
      <c r="I990" s="58">
        <v>6.92</v>
      </c>
      <c r="J990" s="80">
        <v>0.91</v>
      </c>
    </row>
    <row r="991" spans="1:10" x14ac:dyDescent="0.2">
      <c r="A991" s="79" t="s">
        <v>505</v>
      </c>
      <c r="B991" s="55" t="s">
        <v>585</v>
      </c>
      <c r="C991" s="54" t="s">
        <v>23</v>
      </c>
      <c r="D991" s="54" t="s">
        <v>586</v>
      </c>
      <c r="E991" s="135" t="s">
        <v>508</v>
      </c>
      <c r="F991" s="135"/>
      <c r="G991" s="56" t="s">
        <v>68</v>
      </c>
      <c r="H991" s="57">
        <v>3.3E-3</v>
      </c>
      <c r="I991" s="58">
        <v>14.5</v>
      </c>
      <c r="J991" s="80">
        <v>0.04</v>
      </c>
    </row>
    <row r="992" spans="1:10" x14ac:dyDescent="0.2">
      <c r="A992" s="79" t="s">
        <v>505</v>
      </c>
      <c r="B992" s="55" t="s">
        <v>929</v>
      </c>
      <c r="C992" s="54" t="s">
        <v>23</v>
      </c>
      <c r="D992" s="54" t="s">
        <v>930</v>
      </c>
      <c r="E992" s="135" t="s">
        <v>508</v>
      </c>
      <c r="F992" s="135"/>
      <c r="G992" s="56" t="s">
        <v>44</v>
      </c>
      <c r="H992" s="57">
        <v>5.62E-2</v>
      </c>
      <c r="I992" s="58">
        <v>48.38</v>
      </c>
      <c r="J992" s="80">
        <v>2.71</v>
      </c>
    </row>
    <row r="993" spans="1:10" ht="25.5" x14ac:dyDescent="0.2">
      <c r="A993" s="79" t="s">
        <v>505</v>
      </c>
      <c r="B993" s="55" t="s">
        <v>640</v>
      </c>
      <c r="C993" s="54" t="s">
        <v>23</v>
      </c>
      <c r="D993" s="54" t="s">
        <v>641</v>
      </c>
      <c r="E993" s="135" t="s">
        <v>508</v>
      </c>
      <c r="F993" s="135"/>
      <c r="G993" s="56" t="s">
        <v>130</v>
      </c>
      <c r="H993" s="57">
        <v>9.4148999999999997E-2</v>
      </c>
      <c r="I993" s="58">
        <v>16.12</v>
      </c>
      <c r="J993" s="80">
        <v>1.51</v>
      </c>
    </row>
    <row r="994" spans="1:10" x14ac:dyDescent="0.2">
      <c r="A994" s="79" t="s">
        <v>505</v>
      </c>
      <c r="B994" s="55" t="s">
        <v>705</v>
      </c>
      <c r="C994" s="54" t="s">
        <v>23</v>
      </c>
      <c r="D994" s="54" t="s">
        <v>706</v>
      </c>
      <c r="E994" s="135" t="s">
        <v>508</v>
      </c>
      <c r="F994" s="135"/>
      <c r="G994" s="56" t="s">
        <v>35</v>
      </c>
      <c r="H994" s="57">
        <v>78.792000000000002</v>
      </c>
      <c r="I994" s="58">
        <v>0.49</v>
      </c>
      <c r="J994" s="80">
        <v>38.6</v>
      </c>
    </row>
    <row r="995" spans="1:10" x14ac:dyDescent="0.2">
      <c r="A995" s="79" t="s">
        <v>505</v>
      </c>
      <c r="B995" s="55" t="s">
        <v>931</v>
      </c>
      <c r="C995" s="54" t="s">
        <v>23</v>
      </c>
      <c r="D995" s="54" t="s">
        <v>932</v>
      </c>
      <c r="E995" s="135" t="s">
        <v>508</v>
      </c>
      <c r="F995" s="135"/>
      <c r="G995" s="56" t="s">
        <v>68</v>
      </c>
      <c r="H995" s="57">
        <v>6.6E-3</v>
      </c>
      <c r="I995" s="58">
        <v>7.18</v>
      </c>
      <c r="J995" s="80">
        <v>0.04</v>
      </c>
    </row>
    <row r="996" spans="1:10" ht="25.5" x14ac:dyDescent="0.2">
      <c r="A996" s="79" t="s">
        <v>505</v>
      </c>
      <c r="B996" s="55" t="s">
        <v>933</v>
      </c>
      <c r="C996" s="54" t="s">
        <v>23</v>
      </c>
      <c r="D996" s="54" t="s">
        <v>934</v>
      </c>
      <c r="E996" s="135" t="s">
        <v>508</v>
      </c>
      <c r="F996" s="135"/>
      <c r="G996" s="56" t="s">
        <v>68</v>
      </c>
      <c r="H996" s="57">
        <v>0.32879999999999998</v>
      </c>
      <c r="I996" s="58">
        <v>5.4</v>
      </c>
      <c r="J996" s="80">
        <v>1.77</v>
      </c>
    </row>
    <row r="997" spans="1:10" x14ac:dyDescent="0.2">
      <c r="A997" s="81"/>
      <c r="B997" s="82"/>
      <c r="C997" s="82"/>
      <c r="D997" s="82"/>
      <c r="E997" s="82" t="s">
        <v>515</v>
      </c>
      <c r="F997" s="83">
        <v>146.54</v>
      </c>
      <c r="G997" s="82" t="s">
        <v>516</v>
      </c>
      <c r="H997" s="83">
        <v>0</v>
      </c>
      <c r="I997" s="82" t="s">
        <v>517</v>
      </c>
      <c r="J997" s="84">
        <v>146.54</v>
      </c>
    </row>
    <row r="998" spans="1:10" x14ac:dyDescent="0.2">
      <c r="A998" s="81"/>
      <c r="B998" s="82"/>
      <c r="C998" s="82"/>
      <c r="D998" s="82"/>
      <c r="E998" s="82" t="s">
        <v>518</v>
      </c>
      <c r="F998" s="83">
        <v>61.88</v>
      </c>
      <c r="G998" s="82"/>
      <c r="H998" s="136" t="s">
        <v>519</v>
      </c>
      <c r="I998" s="136"/>
      <c r="J998" s="84">
        <v>319.5</v>
      </c>
    </row>
    <row r="999" spans="1:10" ht="15" thickBot="1" x14ac:dyDescent="0.25">
      <c r="A999" s="85"/>
      <c r="B999" s="86"/>
      <c r="C999" s="86"/>
      <c r="D999" s="86"/>
      <c r="E999" s="86"/>
      <c r="F999" s="86"/>
      <c r="G999" s="86" t="s">
        <v>520</v>
      </c>
      <c r="H999" s="87">
        <v>76.400000000000006</v>
      </c>
      <c r="I999" s="86" t="s">
        <v>521</v>
      </c>
      <c r="J999" s="88">
        <v>24409.8</v>
      </c>
    </row>
    <row r="1000" spans="1:10" ht="15" thickTop="1" x14ac:dyDescent="0.2">
      <c r="A1000" s="89"/>
      <c r="B1000" s="60"/>
      <c r="C1000" s="60"/>
      <c r="D1000" s="60"/>
      <c r="E1000" s="60"/>
      <c r="F1000" s="60"/>
      <c r="G1000" s="60"/>
      <c r="H1000" s="60"/>
      <c r="I1000" s="60"/>
      <c r="J1000" s="90"/>
    </row>
    <row r="1001" spans="1:10" ht="15" x14ac:dyDescent="0.2">
      <c r="A1001" s="73" t="s">
        <v>315</v>
      </c>
      <c r="B1001" s="42" t="s">
        <v>10</v>
      </c>
      <c r="C1001" s="41" t="s">
        <v>11</v>
      </c>
      <c r="D1001" s="41" t="s">
        <v>12</v>
      </c>
      <c r="E1001" s="137" t="s">
        <v>492</v>
      </c>
      <c r="F1001" s="137"/>
      <c r="G1001" s="43" t="s">
        <v>13</v>
      </c>
      <c r="H1001" s="42" t="s">
        <v>14</v>
      </c>
      <c r="I1001" s="42" t="s">
        <v>15</v>
      </c>
      <c r="J1001" s="74" t="s">
        <v>17</v>
      </c>
    </row>
    <row r="1002" spans="1:10" ht="25.5" x14ac:dyDescent="0.2">
      <c r="A1002" s="75" t="s">
        <v>493</v>
      </c>
      <c r="B1002" s="45" t="s">
        <v>316</v>
      </c>
      <c r="C1002" s="44" t="s">
        <v>23</v>
      </c>
      <c r="D1002" s="44" t="s">
        <v>317</v>
      </c>
      <c r="E1002" s="133" t="s">
        <v>622</v>
      </c>
      <c r="F1002" s="133"/>
      <c r="G1002" s="46" t="s">
        <v>44</v>
      </c>
      <c r="H1002" s="47">
        <v>1</v>
      </c>
      <c r="I1002" s="48">
        <v>94.51</v>
      </c>
      <c r="J1002" s="76">
        <v>94.51</v>
      </c>
    </row>
    <row r="1003" spans="1:10" ht="25.5" x14ac:dyDescent="0.2">
      <c r="A1003" s="77" t="s">
        <v>495</v>
      </c>
      <c r="B1003" s="50" t="s">
        <v>503</v>
      </c>
      <c r="C1003" s="49" t="s">
        <v>23</v>
      </c>
      <c r="D1003" s="49" t="s">
        <v>504</v>
      </c>
      <c r="E1003" s="134" t="s">
        <v>501</v>
      </c>
      <c r="F1003" s="134"/>
      <c r="G1003" s="51" t="s">
        <v>502</v>
      </c>
      <c r="H1003" s="52">
        <v>1</v>
      </c>
      <c r="I1003" s="53">
        <v>17.100000000000001</v>
      </c>
      <c r="J1003" s="78">
        <v>17.100000000000001</v>
      </c>
    </row>
    <row r="1004" spans="1:10" ht="25.5" x14ac:dyDescent="0.2">
      <c r="A1004" s="79" t="s">
        <v>505</v>
      </c>
      <c r="B1004" s="55" t="s">
        <v>849</v>
      </c>
      <c r="C1004" s="54" t="s">
        <v>23</v>
      </c>
      <c r="D1004" s="54" t="s">
        <v>850</v>
      </c>
      <c r="E1004" s="135" t="s">
        <v>508</v>
      </c>
      <c r="F1004" s="135"/>
      <c r="G1004" s="56" t="s">
        <v>44</v>
      </c>
      <c r="H1004" s="57">
        <v>1.05</v>
      </c>
      <c r="I1004" s="58">
        <v>73.73</v>
      </c>
      <c r="J1004" s="80">
        <v>77.41</v>
      </c>
    </row>
    <row r="1005" spans="1:10" x14ac:dyDescent="0.2">
      <c r="A1005" s="81"/>
      <c r="B1005" s="82"/>
      <c r="C1005" s="82"/>
      <c r="D1005" s="82"/>
      <c r="E1005" s="82" t="s">
        <v>515</v>
      </c>
      <c r="F1005" s="83">
        <v>12.48</v>
      </c>
      <c r="G1005" s="82" t="s">
        <v>516</v>
      </c>
      <c r="H1005" s="83">
        <v>0</v>
      </c>
      <c r="I1005" s="82" t="s">
        <v>517</v>
      </c>
      <c r="J1005" s="84">
        <v>12.48</v>
      </c>
    </row>
    <row r="1006" spans="1:10" x14ac:dyDescent="0.2">
      <c r="A1006" s="81"/>
      <c r="B1006" s="82"/>
      <c r="C1006" s="82"/>
      <c r="D1006" s="82"/>
      <c r="E1006" s="82" t="s">
        <v>518</v>
      </c>
      <c r="F1006" s="83">
        <v>22.7</v>
      </c>
      <c r="G1006" s="82"/>
      <c r="H1006" s="136" t="s">
        <v>519</v>
      </c>
      <c r="I1006" s="136"/>
      <c r="J1006" s="84">
        <v>117.21</v>
      </c>
    </row>
    <row r="1007" spans="1:10" ht="15" thickBot="1" x14ac:dyDescent="0.25">
      <c r="A1007" s="85"/>
      <c r="B1007" s="86"/>
      <c r="C1007" s="86"/>
      <c r="D1007" s="86"/>
      <c r="E1007" s="86"/>
      <c r="F1007" s="86"/>
      <c r="G1007" s="86" t="s">
        <v>520</v>
      </c>
      <c r="H1007" s="87">
        <v>1.87</v>
      </c>
      <c r="I1007" s="86" t="s">
        <v>521</v>
      </c>
      <c r="J1007" s="88">
        <v>219.18</v>
      </c>
    </row>
    <row r="1008" spans="1:10" ht="15" thickTop="1" x14ac:dyDescent="0.2">
      <c r="A1008" s="89"/>
      <c r="B1008" s="60"/>
      <c r="C1008" s="60"/>
      <c r="D1008" s="60"/>
      <c r="E1008" s="60"/>
      <c r="F1008" s="60"/>
      <c r="G1008" s="60"/>
      <c r="H1008" s="60"/>
      <c r="I1008" s="60"/>
      <c r="J1008" s="90"/>
    </row>
    <row r="1009" spans="1:10" x14ac:dyDescent="0.2">
      <c r="A1009" s="91" t="s">
        <v>318</v>
      </c>
      <c r="B1009" s="39"/>
      <c r="C1009" s="39"/>
      <c r="D1009" s="39" t="s">
        <v>319</v>
      </c>
      <c r="E1009" s="39"/>
      <c r="F1009" s="138"/>
      <c r="G1009" s="138"/>
      <c r="H1009" s="40"/>
      <c r="I1009" s="39"/>
      <c r="J1009" s="92">
        <v>15682.06</v>
      </c>
    </row>
    <row r="1010" spans="1:10" ht="15" x14ac:dyDescent="0.2">
      <c r="A1010" s="73" t="s">
        <v>320</v>
      </c>
      <c r="B1010" s="42" t="s">
        <v>10</v>
      </c>
      <c r="C1010" s="41" t="s">
        <v>11</v>
      </c>
      <c r="D1010" s="41" t="s">
        <v>12</v>
      </c>
      <c r="E1010" s="137" t="s">
        <v>492</v>
      </c>
      <c r="F1010" s="137"/>
      <c r="G1010" s="43" t="s">
        <v>13</v>
      </c>
      <c r="H1010" s="42" t="s">
        <v>14</v>
      </c>
      <c r="I1010" s="42" t="s">
        <v>15</v>
      </c>
      <c r="J1010" s="74" t="s">
        <v>17</v>
      </c>
    </row>
    <row r="1011" spans="1:10" ht="38.25" x14ac:dyDescent="0.2">
      <c r="A1011" s="75" t="s">
        <v>493</v>
      </c>
      <c r="B1011" s="45" t="s">
        <v>321</v>
      </c>
      <c r="C1011" s="44" t="s">
        <v>23</v>
      </c>
      <c r="D1011" s="44" t="s">
        <v>322</v>
      </c>
      <c r="E1011" s="133" t="s">
        <v>737</v>
      </c>
      <c r="F1011" s="133"/>
      <c r="G1011" s="46" t="s">
        <v>35</v>
      </c>
      <c r="H1011" s="47">
        <v>1</v>
      </c>
      <c r="I1011" s="48">
        <v>348.19</v>
      </c>
      <c r="J1011" s="76">
        <v>348.19</v>
      </c>
    </row>
    <row r="1012" spans="1:10" ht="25.5" x14ac:dyDescent="0.2">
      <c r="A1012" s="77" t="s">
        <v>495</v>
      </c>
      <c r="B1012" s="50" t="s">
        <v>935</v>
      </c>
      <c r="C1012" s="49" t="s">
        <v>23</v>
      </c>
      <c r="D1012" s="49" t="s">
        <v>936</v>
      </c>
      <c r="E1012" s="134" t="s">
        <v>737</v>
      </c>
      <c r="F1012" s="134"/>
      <c r="G1012" s="51" t="s">
        <v>35</v>
      </c>
      <c r="H1012" s="52">
        <v>1</v>
      </c>
      <c r="I1012" s="53">
        <v>41.1</v>
      </c>
      <c r="J1012" s="78">
        <v>41.1</v>
      </c>
    </row>
    <row r="1013" spans="1:10" ht="25.5" x14ac:dyDescent="0.2">
      <c r="A1013" s="77" t="s">
        <v>495</v>
      </c>
      <c r="B1013" s="50" t="s">
        <v>937</v>
      </c>
      <c r="C1013" s="49" t="s">
        <v>23</v>
      </c>
      <c r="D1013" s="49" t="s">
        <v>938</v>
      </c>
      <c r="E1013" s="134" t="s">
        <v>737</v>
      </c>
      <c r="F1013" s="134"/>
      <c r="G1013" s="51" t="s">
        <v>35</v>
      </c>
      <c r="H1013" s="52">
        <v>1</v>
      </c>
      <c r="I1013" s="53">
        <v>307.08999999999997</v>
      </c>
      <c r="J1013" s="78">
        <v>307.08999999999997</v>
      </c>
    </row>
    <row r="1014" spans="1:10" x14ac:dyDescent="0.2">
      <c r="A1014" s="81"/>
      <c r="B1014" s="82"/>
      <c r="C1014" s="82"/>
      <c r="D1014" s="82"/>
      <c r="E1014" s="82" t="s">
        <v>515</v>
      </c>
      <c r="F1014" s="83">
        <v>22.08</v>
      </c>
      <c r="G1014" s="82" t="s">
        <v>516</v>
      </c>
      <c r="H1014" s="83">
        <v>0</v>
      </c>
      <c r="I1014" s="82" t="s">
        <v>517</v>
      </c>
      <c r="J1014" s="84">
        <v>22.08</v>
      </c>
    </row>
    <row r="1015" spans="1:10" x14ac:dyDescent="0.2">
      <c r="A1015" s="81"/>
      <c r="B1015" s="82"/>
      <c r="C1015" s="82"/>
      <c r="D1015" s="82"/>
      <c r="E1015" s="82" t="s">
        <v>518</v>
      </c>
      <c r="F1015" s="83">
        <v>83.63</v>
      </c>
      <c r="G1015" s="82"/>
      <c r="H1015" s="136" t="s">
        <v>519</v>
      </c>
      <c r="I1015" s="136"/>
      <c r="J1015" s="84">
        <v>431.82</v>
      </c>
    </row>
    <row r="1016" spans="1:10" ht="15" thickBot="1" x14ac:dyDescent="0.25">
      <c r="A1016" s="85"/>
      <c r="B1016" s="86"/>
      <c r="C1016" s="86"/>
      <c r="D1016" s="86"/>
      <c r="E1016" s="86"/>
      <c r="F1016" s="86"/>
      <c r="G1016" s="86" t="s">
        <v>520</v>
      </c>
      <c r="H1016" s="87">
        <v>4</v>
      </c>
      <c r="I1016" s="86" t="s">
        <v>521</v>
      </c>
      <c r="J1016" s="88">
        <v>1727.28</v>
      </c>
    </row>
    <row r="1017" spans="1:10" ht="15" thickTop="1" x14ac:dyDescent="0.2">
      <c r="A1017" s="89"/>
      <c r="B1017" s="60"/>
      <c r="C1017" s="60"/>
      <c r="D1017" s="60"/>
      <c r="E1017" s="60"/>
      <c r="F1017" s="60"/>
      <c r="G1017" s="60"/>
      <c r="H1017" s="60"/>
      <c r="I1017" s="60"/>
      <c r="J1017" s="90"/>
    </row>
    <row r="1018" spans="1:10" ht="15" x14ac:dyDescent="0.2">
      <c r="A1018" s="73" t="s">
        <v>323</v>
      </c>
      <c r="B1018" s="42" t="s">
        <v>10</v>
      </c>
      <c r="C1018" s="41" t="s">
        <v>11</v>
      </c>
      <c r="D1018" s="41" t="s">
        <v>12</v>
      </c>
      <c r="E1018" s="137" t="s">
        <v>492</v>
      </c>
      <c r="F1018" s="137"/>
      <c r="G1018" s="43" t="s">
        <v>13</v>
      </c>
      <c r="H1018" s="42" t="s">
        <v>14</v>
      </c>
      <c r="I1018" s="42" t="s">
        <v>15</v>
      </c>
      <c r="J1018" s="74" t="s">
        <v>17</v>
      </c>
    </row>
    <row r="1019" spans="1:10" ht="25.5" x14ac:dyDescent="0.2">
      <c r="A1019" s="75" t="s">
        <v>493</v>
      </c>
      <c r="B1019" s="45" t="s">
        <v>324</v>
      </c>
      <c r="C1019" s="44" t="s">
        <v>23</v>
      </c>
      <c r="D1019" s="44" t="s">
        <v>325</v>
      </c>
      <c r="E1019" s="133" t="s">
        <v>737</v>
      </c>
      <c r="F1019" s="133"/>
      <c r="G1019" s="46" t="s">
        <v>35</v>
      </c>
      <c r="H1019" s="47">
        <v>1</v>
      </c>
      <c r="I1019" s="48">
        <v>100.59</v>
      </c>
      <c r="J1019" s="76">
        <v>100.59</v>
      </c>
    </row>
    <row r="1020" spans="1:10" ht="25.5" x14ac:dyDescent="0.2">
      <c r="A1020" s="77" t="s">
        <v>495</v>
      </c>
      <c r="B1020" s="50" t="s">
        <v>839</v>
      </c>
      <c r="C1020" s="49" t="s">
        <v>23</v>
      </c>
      <c r="D1020" s="49" t="s">
        <v>840</v>
      </c>
      <c r="E1020" s="134" t="s">
        <v>501</v>
      </c>
      <c r="F1020" s="134"/>
      <c r="G1020" s="51" t="s">
        <v>502</v>
      </c>
      <c r="H1020" s="52">
        <v>0.8458</v>
      </c>
      <c r="I1020" s="53">
        <v>22.64</v>
      </c>
      <c r="J1020" s="78">
        <v>19.14</v>
      </c>
    </row>
    <row r="1021" spans="1:10" ht="25.5" x14ac:dyDescent="0.2">
      <c r="A1021" s="77" t="s">
        <v>495</v>
      </c>
      <c r="B1021" s="50" t="s">
        <v>503</v>
      </c>
      <c r="C1021" s="49" t="s">
        <v>23</v>
      </c>
      <c r="D1021" s="49" t="s">
        <v>504</v>
      </c>
      <c r="E1021" s="134" t="s">
        <v>501</v>
      </c>
      <c r="F1021" s="134"/>
      <c r="G1021" s="51" t="s">
        <v>502</v>
      </c>
      <c r="H1021" s="52">
        <v>0.26650000000000001</v>
      </c>
      <c r="I1021" s="53">
        <v>17.100000000000001</v>
      </c>
      <c r="J1021" s="78">
        <v>4.55</v>
      </c>
    </row>
    <row r="1022" spans="1:10" ht="25.5" x14ac:dyDescent="0.2">
      <c r="A1022" s="79" t="s">
        <v>505</v>
      </c>
      <c r="B1022" s="55" t="s">
        <v>939</v>
      </c>
      <c r="C1022" s="54" t="s">
        <v>23</v>
      </c>
      <c r="D1022" s="54" t="s">
        <v>940</v>
      </c>
      <c r="E1022" s="135" t="s">
        <v>508</v>
      </c>
      <c r="F1022" s="135"/>
      <c r="G1022" s="56" t="s">
        <v>35</v>
      </c>
      <c r="H1022" s="57">
        <v>1</v>
      </c>
      <c r="I1022" s="58">
        <v>58.31</v>
      </c>
      <c r="J1022" s="80">
        <v>58.31</v>
      </c>
    </row>
    <row r="1023" spans="1:10" x14ac:dyDescent="0.2">
      <c r="A1023" s="79" t="s">
        <v>505</v>
      </c>
      <c r="B1023" s="55" t="s">
        <v>941</v>
      </c>
      <c r="C1023" s="54" t="s">
        <v>23</v>
      </c>
      <c r="D1023" s="54" t="s">
        <v>942</v>
      </c>
      <c r="E1023" s="135" t="s">
        <v>508</v>
      </c>
      <c r="F1023" s="135"/>
      <c r="G1023" s="56" t="s">
        <v>68</v>
      </c>
      <c r="H1023" s="57">
        <v>0.52710000000000001</v>
      </c>
      <c r="I1023" s="58">
        <v>35.270000000000003</v>
      </c>
      <c r="J1023" s="80">
        <v>18.59</v>
      </c>
    </row>
    <row r="1024" spans="1:10" x14ac:dyDescent="0.2">
      <c r="A1024" s="81"/>
      <c r="B1024" s="82"/>
      <c r="C1024" s="82"/>
      <c r="D1024" s="82"/>
      <c r="E1024" s="82" t="s">
        <v>515</v>
      </c>
      <c r="F1024" s="83">
        <v>18.489999999999998</v>
      </c>
      <c r="G1024" s="82" t="s">
        <v>516</v>
      </c>
      <c r="H1024" s="83">
        <v>0</v>
      </c>
      <c r="I1024" s="82" t="s">
        <v>517</v>
      </c>
      <c r="J1024" s="84">
        <v>18.489999999999998</v>
      </c>
    </row>
    <row r="1025" spans="1:10" x14ac:dyDescent="0.2">
      <c r="A1025" s="81"/>
      <c r="B1025" s="82"/>
      <c r="C1025" s="82"/>
      <c r="D1025" s="82"/>
      <c r="E1025" s="82" t="s">
        <v>518</v>
      </c>
      <c r="F1025" s="83">
        <v>24.16</v>
      </c>
      <c r="G1025" s="82"/>
      <c r="H1025" s="136" t="s">
        <v>519</v>
      </c>
      <c r="I1025" s="136"/>
      <c r="J1025" s="84">
        <v>124.75</v>
      </c>
    </row>
    <row r="1026" spans="1:10" ht="15" thickBot="1" x14ac:dyDescent="0.25">
      <c r="A1026" s="85"/>
      <c r="B1026" s="86"/>
      <c r="C1026" s="86"/>
      <c r="D1026" s="86"/>
      <c r="E1026" s="86"/>
      <c r="F1026" s="86"/>
      <c r="G1026" s="86" t="s">
        <v>520</v>
      </c>
      <c r="H1026" s="87">
        <v>6</v>
      </c>
      <c r="I1026" s="86" t="s">
        <v>521</v>
      </c>
      <c r="J1026" s="88">
        <v>748.5</v>
      </c>
    </row>
    <row r="1027" spans="1:10" ht="15" thickTop="1" x14ac:dyDescent="0.2">
      <c r="A1027" s="89"/>
      <c r="B1027" s="60"/>
      <c r="C1027" s="60"/>
      <c r="D1027" s="60"/>
      <c r="E1027" s="60"/>
      <c r="F1027" s="60"/>
      <c r="G1027" s="60"/>
      <c r="H1027" s="60"/>
      <c r="I1027" s="60"/>
      <c r="J1027" s="90"/>
    </row>
    <row r="1028" spans="1:10" ht="15" x14ac:dyDescent="0.2">
      <c r="A1028" s="73" t="s">
        <v>326</v>
      </c>
      <c r="B1028" s="42" t="s">
        <v>10</v>
      </c>
      <c r="C1028" s="41" t="s">
        <v>11</v>
      </c>
      <c r="D1028" s="41" t="s">
        <v>12</v>
      </c>
      <c r="E1028" s="137" t="s">
        <v>492</v>
      </c>
      <c r="F1028" s="137"/>
      <c r="G1028" s="43" t="s">
        <v>13</v>
      </c>
      <c r="H1028" s="42" t="s">
        <v>14</v>
      </c>
      <c r="I1028" s="42" t="s">
        <v>15</v>
      </c>
      <c r="J1028" s="74" t="s">
        <v>17</v>
      </c>
    </row>
    <row r="1029" spans="1:10" ht="25.5" x14ac:dyDescent="0.2">
      <c r="A1029" s="75" t="s">
        <v>493</v>
      </c>
      <c r="B1029" s="45" t="s">
        <v>327</v>
      </c>
      <c r="C1029" s="44" t="s">
        <v>23</v>
      </c>
      <c r="D1029" s="44" t="s">
        <v>328</v>
      </c>
      <c r="E1029" s="133" t="s">
        <v>737</v>
      </c>
      <c r="F1029" s="133"/>
      <c r="G1029" s="46" t="s">
        <v>35</v>
      </c>
      <c r="H1029" s="47">
        <v>1</v>
      </c>
      <c r="I1029" s="48">
        <v>97.29</v>
      </c>
      <c r="J1029" s="76">
        <v>97.29</v>
      </c>
    </row>
    <row r="1030" spans="1:10" ht="25.5" x14ac:dyDescent="0.2">
      <c r="A1030" s="77" t="s">
        <v>495</v>
      </c>
      <c r="B1030" s="50" t="s">
        <v>738</v>
      </c>
      <c r="C1030" s="49" t="s">
        <v>23</v>
      </c>
      <c r="D1030" s="49" t="s">
        <v>739</v>
      </c>
      <c r="E1030" s="134" t="s">
        <v>501</v>
      </c>
      <c r="F1030" s="134"/>
      <c r="G1030" s="51" t="s">
        <v>502</v>
      </c>
      <c r="H1030" s="52">
        <v>0.38700000000000001</v>
      </c>
      <c r="I1030" s="53">
        <v>21.48</v>
      </c>
      <c r="J1030" s="78">
        <v>8.31</v>
      </c>
    </row>
    <row r="1031" spans="1:10" ht="25.5" x14ac:dyDescent="0.2">
      <c r="A1031" s="77" t="s">
        <v>495</v>
      </c>
      <c r="B1031" s="50" t="s">
        <v>503</v>
      </c>
      <c r="C1031" s="49" t="s">
        <v>23</v>
      </c>
      <c r="D1031" s="49" t="s">
        <v>504</v>
      </c>
      <c r="E1031" s="134" t="s">
        <v>501</v>
      </c>
      <c r="F1031" s="134"/>
      <c r="G1031" s="51" t="s">
        <v>502</v>
      </c>
      <c r="H1031" s="52">
        <v>0.18859999999999999</v>
      </c>
      <c r="I1031" s="53">
        <v>17.100000000000001</v>
      </c>
      <c r="J1031" s="78">
        <v>3.22</v>
      </c>
    </row>
    <row r="1032" spans="1:10" ht="25.5" x14ac:dyDescent="0.2">
      <c r="A1032" s="79" t="s">
        <v>505</v>
      </c>
      <c r="B1032" s="55" t="s">
        <v>943</v>
      </c>
      <c r="C1032" s="54" t="s">
        <v>23</v>
      </c>
      <c r="D1032" s="54" t="s">
        <v>944</v>
      </c>
      <c r="E1032" s="135" t="s">
        <v>508</v>
      </c>
      <c r="F1032" s="135"/>
      <c r="G1032" s="56" t="s">
        <v>35</v>
      </c>
      <c r="H1032" s="57">
        <v>1</v>
      </c>
      <c r="I1032" s="58">
        <v>56.11</v>
      </c>
      <c r="J1032" s="80">
        <v>56.11</v>
      </c>
    </row>
    <row r="1033" spans="1:10" ht="38.25" x14ac:dyDescent="0.2">
      <c r="A1033" s="79" t="s">
        <v>505</v>
      </c>
      <c r="B1033" s="55" t="s">
        <v>742</v>
      </c>
      <c r="C1033" s="54" t="s">
        <v>23</v>
      </c>
      <c r="D1033" s="54" t="s">
        <v>743</v>
      </c>
      <c r="E1033" s="135" t="s">
        <v>508</v>
      </c>
      <c r="F1033" s="135"/>
      <c r="G1033" s="56" t="s">
        <v>35</v>
      </c>
      <c r="H1033" s="57">
        <v>2</v>
      </c>
      <c r="I1033" s="58">
        <v>13.87</v>
      </c>
      <c r="J1033" s="80">
        <v>27.74</v>
      </c>
    </row>
    <row r="1034" spans="1:10" x14ac:dyDescent="0.2">
      <c r="A1034" s="79" t="s">
        <v>505</v>
      </c>
      <c r="B1034" s="55" t="s">
        <v>945</v>
      </c>
      <c r="C1034" s="54" t="s">
        <v>23</v>
      </c>
      <c r="D1034" s="54" t="s">
        <v>946</v>
      </c>
      <c r="E1034" s="135" t="s">
        <v>508</v>
      </c>
      <c r="F1034" s="135"/>
      <c r="G1034" s="56" t="s">
        <v>68</v>
      </c>
      <c r="H1034" s="57">
        <v>3.04E-2</v>
      </c>
      <c r="I1034" s="58">
        <v>63.12</v>
      </c>
      <c r="J1034" s="80">
        <v>1.91</v>
      </c>
    </row>
    <row r="1035" spans="1:10" x14ac:dyDescent="0.2">
      <c r="A1035" s="81"/>
      <c r="B1035" s="82"/>
      <c r="C1035" s="82"/>
      <c r="D1035" s="82"/>
      <c r="E1035" s="82" t="s">
        <v>515</v>
      </c>
      <c r="F1035" s="83">
        <v>9</v>
      </c>
      <c r="G1035" s="82" t="s">
        <v>516</v>
      </c>
      <c r="H1035" s="83">
        <v>0</v>
      </c>
      <c r="I1035" s="82" t="s">
        <v>517</v>
      </c>
      <c r="J1035" s="84">
        <v>9</v>
      </c>
    </row>
    <row r="1036" spans="1:10" x14ac:dyDescent="0.2">
      <c r="A1036" s="81"/>
      <c r="B1036" s="82"/>
      <c r="C1036" s="82"/>
      <c r="D1036" s="82"/>
      <c r="E1036" s="82" t="s">
        <v>518</v>
      </c>
      <c r="F1036" s="83">
        <v>23.36</v>
      </c>
      <c r="G1036" s="82"/>
      <c r="H1036" s="136" t="s">
        <v>519</v>
      </c>
      <c r="I1036" s="136"/>
      <c r="J1036" s="84">
        <v>120.65</v>
      </c>
    </row>
    <row r="1037" spans="1:10" ht="15" thickBot="1" x14ac:dyDescent="0.25">
      <c r="A1037" s="85"/>
      <c r="B1037" s="86"/>
      <c r="C1037" s="86"/>
      <c r="D1037" s="86"/>
      <c r="E1037" s="86"/>
      <c r="F1037" s="86"/>
      <c r="G1037" s="86" t="s">
        <v>520</v>
      </c>
      <c r="H1037" s="87">
        <v>2</v>
      </c>
      <c r="I1037" s="86" t="s">
        <v>521</v>
      </c>
      <c r="J1037" s="88">
        <v>241.3</v>
      </c>
    </row>
    <row r="1038" spans="1:10" ht="15" thickTop="1" x14ac:dyDescent="0.2">
      <c r="A1038" s="89"/>
      <c r="B1038" s="60"/>
      <c r="C1038" s="60"/>
      <c r="D1038" s="60"/>
      <c r="E1038" s="60"/>
      <c r="F1038" s="60"/>
      <c r="G1038" s="60"/>
      <c r="H1038" s="60"/>
      <c r="I1038" s="60"/>
      <c r="J1038" s="90"/>
    </row>
    <row r="1039" spans="1:10" ht="15" x14ac:dyDescent="0.2">
      <c r="A1039" s="73" t="s">
        <v>329</v>
      </c>
      <c r="B1039" s="42" t="s">
        <v>10</v>
      </c>
      <c r="C1039" s="41" t="s">
        <v>11</v>
      </c>
      <c r="D1039" s="41" t="s">
        <v>12</v>
      </c>
      <c r="E1039" s="137" t="s">
        <v>492</v>
      </c>
      <c r="F1039" s="137"/>
      <c r="G1039" s="43" t="s">
        <v>13</v>
      </c>
      <c r="H1039" s="42" t="s">
        <v>14</v>
      </c>
      <c r="I1039" s="42" t="s">
        <v>15</v>
      </c>
      <c r="J1039" s="74" t="s">
        <v>17</v>
      </c>
    </row>
    <row r="1040" spans="1:10" x14ac:dyDescent="0.2">
      <c r="A1040" s="75" t="s">
        <v>493</v>
      </c>
      <c r="B1040" s="45" t="s">
        <v>330</v>
      </c>
      <c r="C1040" s="44" t="s">
        <v>53</v>
      </c>
      <c r="D1040" s="44" t="s">
        <v>331</v>
      </c>
      <c r="E1040" s="133" t="s">
        <v>628</v>
      </c>
      <c r="F1040" s="133"/>
      <c r="G1040" s="46" t="s">
        <v>35</v>
      </c>
      <c r="H1040" s="47">
        <v>1</v>
      </c>
      <c r="I1040" s="48">
        <v>116.69</v>
      </c>
      <c r="J1040" s="76">
        <v>116.69</v>
      </c>
    </row>
    <row r="1041" spans="1:10" ht="25.5" x14ac:dyDescent="0.2">
      <c r="A1041" s="77" t="s">
        <v>495</v>
      </c>
      <c r="B1041" s="50" t="s">
        <v>893</v>
      </c>
      <c r="C1041" s="49" t="s">
        <v>53</v>
      </c>
      <c r="D1041" s="49" t="s">
        <v>894</v>
      </c>
      <c r="E1041" s="134" t="s">
        <v>628</v>
      </c>
      <c r="F1041" s="134"/>
      <c r="G1041" s="51" t="s">
        <v>502</v>
      </c>
      <c r="H1041" s="52">
        <v>0.35</v>
      </c>
      <c r="I1041" s="53">
        <v>15.01</v>
      </c>
      <c r="J1041" s="78">
        <v>5.25</v>
      </c>
    </row>
    <row r="1042" spans="1:10" ht="25.5" x14ac:dyDescent="0.2">
      <c r="A1042" s="77" t="s">
        <v>495</v>
      </c>
      <c r="B1042" s="50" t="s">
        <v>895</v>
      </c>
      <c r="C1042" s="49" t="s">
        <v>53</v>
      </c>
      <c r="D1042" s="49" t="s">
        <v>739</v>
      </c>
      <c r="E1042" s="134" t="s">
        <v>628</v>
      </c>
      <c r="F1042" s="134"/>
      <c r="G1042" s="51" t="s">
        <v>502</v>
      </c>
      <c r="H1042" s="52">
        <v>0.35</v>
      </c>
      <c r="I1042" s="53">
        <v>19.100000000000001</v>
      </c>
      <c r="J1042" s="78">
        <v>6.68</v>
      </c>
    </row>
    <row r="1043" spans="1:10" x14ac:dyDescent="0.2">
      <c r="A1043" s="79" t="s">
        <v>505</v>
      </c>
      <c r="B1043" s="55" t="s">
        <v>947</v>
      </c>
      <c r="C1043" s="54" t="s">
        <v>53</v>
      </c>
      <c r="D1043" s="54" t="s">
        <v>331</v>
      </c>
      <c r="E1043" s="135" t="s">
        <v>508</v>
      </c>
      <c r="F1043" s="135"/>
      <c r="G1043" s="56" t="s">
        <v>35</v>
      </c>
      <c r="H1043" s="57">
        <v>1</v>
      </c>
      <c r="I1043" s="58">
        <v>99.92</v>
      </c>
      <c r="J1043" s="80">
        <v>99.92</v>
      </c>
    </row>
    <row r="1044" spans="1:10" x14ac:dyDescent="0.2">
      <c r="A1044" s="79" t="s">
        <v>505</v>
      </c>
      <c r="B1044" s="55" t="s">
        <v>948</v>
      </c>
      <c r="C1044" s="54" t="s">
        <v>53</v>
      </c>
      <c r="D1044" s="54" t="s">
        <v>949</v>
      </c>
      <c r="E1044" s="135" t="s">
        <v>508</v>
      </c>
      <c r="F1044" s="135"/>
      <c r="G1044" s="56" t="s">
        <v>130</v>
      </c>
      <c r="H1044" s="57">
        <v>0.6</v>
      </c>
      <c r="I1044" s="58">
        <v>8.08</v>
      </c>
      <c r="J1044" s="80">
        <v>4.84</v>
      </c>
    </row>
    <row r="1045" spans="1:10" x14ac:dyDescent="0.2">
      <c r="A1045" s="81"/>
      <c r="B1045" s="82"/>
      <c r="C1045" s="82"/>
      <c r="D1045" s="82"/>
      <c r="E1045" s="82" t="s">
        <v>515</v>
      </c>
      <c r="F1045" s="83">
        <v>8.93</v>
      </c>
      <c r="G1045" s="82" t="s">
        <v>516</v>
      </c>
      <c r="H1045" s="83">
        <v>0</v>
      </c>
      <c r="I1045" s="82" t="s">
        <v>517</v>
      </c>
      <c r="J1045" s="84">
        <v>8.93</v>
      </c>
    </row>
    <row r="1046" spans="1:10" x14ac:dyDescent="0.2">
      <c r="A1046" s="81"/>
      <c r="B1046" s="82"/>
      <c r="C1046" s="82"/>
      <c r="D1046" s="82"/>
      <c r="E1046" s="82" t="s">
        <v>518</v>
      </c>
      <c r="F1046" s="83">
        <v>28.02</v>
      </c>
      <c r="G1046" s="82"/>
      <c r="H1046" s="136" t="s">
        <v>519</v>
      </c>
      <c r="I1046" s="136"/>
      <c r="J1046" s="84">
        <v>144.71</v>
      </c>
    </row>
    <row r="1047" spans="1:10" ht="15" thickBot="1" x14ac:dyDescent="0.25">
      <c r="A1047" s="85"/>
      <c r="B1047" s="86"/>
      <c r="C1047" s="86"/>
      <c r="D1047" s="86"/>
      <c r="E1047" s="86"/>
      <c r="F1047" s="86"/>
      <c r="G1047" s="86" t="s">
        <v>520</v>
      </c>
      <c r="H1047" s="87">
        <v>4</v>
      </c>
      <c r="I1047" s="86" t="s">
        <v>521</v>
      </c>
      <c r="J1047" s="88">
        <v>578.84</v>
      </c>
    </row>
    <row r="1048" spans="1:10" ht="15" thickTop="1" x14ac:dyDescent="0.2">
      <c r="A1048" s="89"/>
      <c r="B1048" s="60"/>
      <c r="C1048" s="60"/>
      <c r="D1048" s="60"/>
      <c r="E1048" s="60"/>
      <c r="F1048" s="60"/>
      <c r="G1048" s="60"/>
      <c r="H1048" s="60"/>
      <c r="I1048" s="60"/>
      <c r="J1048" s="90"/>
    </row>
    <row r="1049" spans="1:10" ht="15" x14ac:dyDescent="0.2">
      <c r="A1049" s="73" t="s">
        <v>332</v>
      </c>
      <c r="B1049" s="42" t="s">
        <v>10</v>
      </c>
      <c r="C1049" s="41" t="s">
        <v>11</v>
      </c>
      <c r="D1049" s="41" t="s">
        <v>12</v>
      </c>
      <c r="E1049" s="137" t="s">
        <v>492</v>
      </c>
      <c r="F1049" s="137"/>
      <c r="G1049" s="43" t="s">
        <v>13</v>
      </c>
      <c r="H1049" s="42" t="s">
        <v>14</v>
      </c>
      <c r="I1049" s="42" t="s">
        <v>15</v>
      </c>
      <c r="J1049" s="74" t="s">
        <v>17</v>
      </c>
    </row>
    <row r="1050" spans="1:10" ht="25.5" x14ac:dyDescent="0.2">
      <c r="A1050" s="75" t="s">
        <v>493</v>
      </c>
      <c r="B1050" s="45" t="s">
        <v>333</v>
      </c>
      <c r="C1050" s="44" t="s">
        <v>23</v>
      </c>
      <c r="D1050" s="44" t="s">
        <v>334</v>
      </c>
      <c r="E1050" s="133" t="s">
        <v>737</v>
      </c>
      <c r="F1050" s="133"/>
      <c r="G1050" s="46" t="s">
        <v>35</v>
      </c>
      <c r="H1050" s="47">
        <v>1</v>
      </c>
      <c r="I1050" s="48">
        <v>39</v>
      </c>
      <c r="J1050" s="76">
        <v>39</v>
      </c>
    </row>
    <row r="1051" spans="1:10" ht="25.5" x14ac:dyDescent="0.2">
      <c r="A1051" s="77" t="s">
        <v>495</v>
      </c>
      <c r="B1051" s="50" t="s">
        <v>738</v>
      </c>
      <c r="C1051" s="49" t="s">
        <v>23</v>
      </c>
      <c r="D1051" s="49" t="s">
        <v>739</v>
      </c>
      <c r="E1051" s="134" t="s">
        <v>501</v>
      </c>
      <c r="F1051" s="134"/>
      <c r="G1051" s="51" t="s">
        <v>502</v>
      </c>
      <c r="H1051" s="52">
        <v>9.6000000000000002E-2</v>
      </c>
      <c r="I1051" s="53">
        <v>21.48</v>
      </c>
      <c r="J1051" s="78">
        <v>2.06</v>
      </c>
    </row>
    <row r="1052" spans="1:10" ht="25.5" x14ac:dyDescent="0.2">
      <c r="A1052" s="77" t="s">
        <v>495</v>
      </c>
      <c r="B1052" s="50" t="s">
        <v>503</v>
      </c>
      <c r="C1052" s="49" t="s">
        <v>23</v>
      </c>
      <c r="D1052" s="49" t="s">
        <v>504</v>
      </c>
      <c r="E1052" s="134" t="s">
        <v>501</v>
      </c>
      <c r="F1052" s="134"/>
      <c r="G1052" s="51" t="s">
        <v>502</v>
      </c>
      <c r="H1052" s="52">
        <v>3.0300000000000001E-2</v>
      </c>
      <c r="I1052" s="53">
        <v>17.100000000000001</v>
      </c>
      <c r="J1052" s="78">
        <v>0.51</v>
      </c>
    </row>
    <row r="1053" spans="1:10" x14ac:dyDescent="0.2">
      <c r="A1053" s="79" t="s">
        <v>505</v>
      </c>
      <c r="B1053" s="55" t="s">
        <v>950</v>
      </c>
      <c r="C1053" s="54" t="s">
        <v>23</v>
      </c>
      <c r="D1053" s="54" t="s">
        <v>951</v>
      </c>
      <c r="E1053" s="135" t="s">
        <v>508</v>
      </c>
      <c r="F1053" s="135"/>
      <c r="G1053" s="56" t="s">
        <v>35</v>
      </c>
      <c r="H1053" s="57">
        <v>2.1000000000000001E-2</v>
      </c>
      <c r="I1053" s="58">
        <v>2.63</v>
      </c>
      <c r="J1053" s="80">
        <v>0.05</v>
      </c>
    </row>
    <row r="1054" spans="1:10" ht="25.5" x14ac:dyDescent="0.2">
      <c r="A1054" s="79" t="s">
        <v>505</v>
      </c>
      <c r="B1054" s="55" t="s">
        <v>952</v>
      </c>
      <c r="C1054" s="54" t="s">
        <v>23</v>
      </c>
      <c r="D1054" s="54" t="s">
        <v>953</v>
      </c>
      <c r="E1054" s="135" t="s">
        <v>508</v>
      </c>
      <c r="F1054" s="135"/>
      <c r="G1054" s="56" t="s">
        <v>35</v>
      </c>
      <c r="H1054" s="57">
        <v>1</v>
      </c>
      <c r="I1054" s="58">
        <v>36.380000000000003</v>
      </c>
      <c r="J1054" s="80">
        <v>36.380000000000003</v>
      </c>
    </row>
    <row r="1055" spans="1:10" x14ac:dyDescent="0.2">
      <c r="A1055" s="81"/>
      <c r="B1055" s="82"/>
      <c r="C1055" s="82"/>
      <c r="D1055" s="82"/>
      <c r="E1055" s="82" t="s">
        <v>515</v>
      </c>
      <c r="F1055" s="83">
        <v>2.02</v>
      </c>
      <c r="G1055" s="82" t="s">
        <v>516</v>
      </c>
      <c r="H1055" s="83">
        <v>0</v>
      </c>
      <c r="I1055" s="82" t="s">
        <v>517</v>
      </c>
      <c r="J1055" s="84">
        <v>2.02</v>
      </c>
    </row>
    <row r="1056" spans="1:10" x14ac:dyDescent="0.2">
      <c r="A1056" s="81"/>
      <c r="B1056" s="82"/>
      <c r="C1056" s="82"/>
      <c r="D1056" s="82"/>
      <c r="E1056" s="82" t="s">
        <v>518</v>
      </c>
      <c r="F1056" s="83">
        <v>9.36</v>
      </c>
      <c r="G1056" s="82"/>
      <c r="H1056" s="136" t="s">
        <v>519</v>
      </c>
      <c r="I1056" s="136"/>
      <c r="J1056" s="84">
        <v>48.36</v>
      </c>
    </row>
    <row r="1057" spans="1:10" ht="15" thickBot="1" x14ac:dyDescent="0.25">
      <c r="A1057" s="85"/>
      <c r="B1057" s="86"/>
      <c r="C1057" s="86"/>
      <c r="D1057" s="86"/>
      <c r="E1057" s="86"/>
      <c r="F1057" s="86"/>
      <c r="G1057" s="86" t="s">
        <v>520</v>
      </c>
      <c r="H1057" s="87">
        <v>6</v>
      </c>
      <c r="I1057" s="86" t="s">
        <v>521</v>
      </c>
      <c r="J1057" s="88">
        <v>290.16000000000003</v>
      </c>
    </row>
    <row r="1058" spans="1:10" ht="15" thickTop="1" x14ac:dyDescent="0.2">
      <c r="A1058" s="89"/>
      <c r="B1058" s="60"/>
      <c r="C1058" s="60"/>
      <c r="D1058" s="60"/>
      <c r="E1058" s="60"/>
      <c r="F1058" s="60"/>
      <c r="G1058" s="60"/>
      <c r="H1058" s="60"/>
      <c r="I1058" s="60"/>
      <c r="J1058" s="90"/>
    </row>
    <row r="1059" spans="1:10" ht="15" x14ac:dyDescent="0.2">
      <c r="A1059" s="73" t="s">
        <v>335</v>
      </c>
      <c r="B1059" s="42" t="s">
        <v>10</v>
      </c>
      <c r="C1059" s="41" t="s">
        <v>11</v>
      </c>
      <c r="D1059" s="41" t="s">
        <v>12</v>
      </c>
      <c r="E1059" s="137" t="s">
        <v>492</v>
      </c>
      <c r="F1059" s="137"/>
      <c r="G1059" s="43" t="s">
        <v>13</v>
      </c>
      <c r="H1059" s="42" t="s">
        <v>14</v>
      </c>
      <c r="I1059" s="42" t="s">
        <v>15</v>
      </c>
      <c r="J1059" s="74" t="s">
        <v>17</v>
      </c>
    </row>
    <row r="1060" spans="1:10" ht="25.5" x14ac:dyDescent="0.2">
      <c r="A1060" s="75" t="s">
        <v>493</v>
      </c>
      <c r="B1060" s="45" t="s">
        <v>336</v>
      </c>
      <c r="C1060" s="44" t="s">
        <v>23</v>
      </c>
      <c r="D1060" s="44" t="s">
        <v>337</v>
      </c>
      <c r="E1060" s="133" t="s">
        <v>737</v>
      </c>
      <c r="F1060" s="133"/>
      <c r="G1060" s="46" t="s">
        <v>35</v>
      </c>
      <c r="H1060" s="47">
        <v>1</v>
      </c>
      <c r="I1060" s="48">
        <v>51.51</v>
      </c>
      <c r="J1060" s="76">
        <v>51.51</v>
      </c>
    </row>
    <row r="1061" spans="1:10" ht="25.5" x14ac:dyDescent="0.2">
      <c r="A1061" s="77" t="s">
        <v>495</v>
      </c>
      <c r="B1061" s="50" t="s">
        <v>503</v>
      </c>
      <c r="C1061" s="49" t="s">
        <v>23</v>
      </c>
      <c r="D1061" s="49" t="s">
        <v>504</v>
      </c>
      <c r="E1061" s="134" t="s">
        <v>501</v>
      </c>
      <c r="F1061" s="134"/>
      <c r="G1061" s="51" t="s">
        <v>502</v>
      </c>
      <c r="H1061" s="52">
        <v>4.8099999999999997E-2</v>
      </c>
      <c r="I1061" s="53">
        <v>17.100000000000001</v>
      </c>
      <c r="J1061" s="78">
        <v>0.82</v>
      </c>
    </row>
    <row r="1062" spans="1:10" ht="25.5" x14ac:dyDescent="0.2">
      <c r="A1062" s="77" t="s">
        <v>495</v>
      </c>
      <c r="B1062" s="50" t="s">
        <v>738</v>
      </c>
      <c r="C1062" s="49" t="s">
        <v>23</v>
      </c>
      <c r="D1062" s="49" t="s">
        <v>739</v>
      </c>
      <c r="E1062" s="134" t="s">
        <v>501</v>
      </c>
      <c r="F1062" s="134"/>
      <c r="G1062" s="51" t="s">
        <v>502</v>
      </c>
      <c r="H1062" s="52">
        <v>0.1525</v>
      </c>
      <c r="I1062" s="53">
        <v>21.48</v>
      </c>
      <c r="J1062" s="78">
        <v>3.27</v>
      </c>
    </row>
    <row r="1063" spans="1:10" x14ac:dyDescent="0.2">
      <c r="A1063" s="79" t="s">
        <v>505</v>
      </c>
      <c r="B1063" s="55" t="s">
        <v>950</v>
      </c>
      <c r="C1063" s="54" t="s">
        <v>23</v>
      </c>
      <c r="D1063" s="54" t="s">
        <v>951</v>
      </c>
      <c r="E1063" s="135" t="s">
        <v>508</v>
      </c>
      <c r="F1063" s="135"/>
      <c r="G1063" s="56" t="s">
        <v>35</v>
      </c>
      <c r="H1063" s="57">
        <v>2.1000000000000001E-2</v>
      </c>
      <c r="I1063" s="58">
        <v>2.63</v>
      </c>
      <c r="J1063" s="80">
        <v>0.05</v>
      </c>
    </row>
    <row r="1064" spans="1:10" ht="38.25" x14ac:dyDescent="0.2">
      <c r="A1064" s="79" t="s">
        <v>505</v>
      </c>
      <c r="B1064" s="55" t="s">
        <v>954</v>
      </c>
      <c r="C1064" s="54" t="s">
        <v>23</v>
      </c>
      <c r="D1064" s="54" t="s">
        <v>955</v>
      </c>
      <c r="E1064" s="135" t="s">
        <v>508</v>
      </c>
      <c r="F1064" s="135"/>
      <c r="G1064" s="56" t="s">
        <v>35</v>
      </c>
      <c r="H1064" s="57">
        <v>1</v>
      </c>
      <c r="I1064" s="58">
        <v>47.37</v>
      </c>
      <c r="J1064" s="80">
        <v>47.37</v>
      </c>
    </row>
    <row r="1065" spans="1:10" x14ac:dyDescent="0.2">
      <c r="A1065" s="81"/>
      <c r="B1065" s="82"/>
      <c r="C1065" s="82"/>
      <c r="D1065" s="82"/>
      <c r="E1065" s="82" t="s">
        <v>515</v>
      </c>
      <c r="F1065" s="83">
        <v>3.22</v>
      </c>
      <c r="G1065" s="82" t="s">
        <v>516</v>
      </c>
      <c r="H1065" s="83">
        <v>0</v>
      </c>
      <c r="I1065" s="82" t="s">
        <v>517</v>
      </c>
      <c r="J1065" s="84">
        <v>3.22</v>
      </c>
    </row>
    <row r="1066" spans="1:10" x14ac:dyDescent="0.2">
      <c r="A1066" s="81"/>
      <c r="B1066" s="82"/>
      <c r="C1066" s="82"/>
      <c r="D1066" s="82"/>
      <c r="E1066" s="82" t="s">
        <v>518</v>
      </c>
      <c r="F1066" s="83">
        <v>12.37</v>
      </c>
      <c r="G1066" s="82"/>
      <c r="H1066" s="136" t="s">
        <v>519</v>
      </c>
      <c r="I1066" s="136"/>
      <c r="J1066" s="84">
        <v>63.88</v>
      </c>
    </row>
    <row r="1067" spans="1:10" ht="15" thickBot="1" x14ac:dyDescent="0.25">
      <c r="A1067" s="85"/>
      <c r="B1067" s="86"/>
      <c r="C1067" s="86"/>
      <c r="D1067" s="86"/>
      <c r="E1067" s="86"/>
      <c r="F1067" s="86"/>
      <c r="G1067" s="86" t="s">
        <v>520</v>
      </c>
      <c r="H1067" s="87">
        <v>2</v>
      </c>
      <c r="I1067" s="86" t="s">
        <v>521</v>
      </c>
      <c r="J1067" s="88">
        <v>127.76</v>
      </c>
    </row>
    <row r="1068" spans="1:10" ht="15" thickTop="1" x14ac:dyDescent="0.2">
      <c r="A1068" s="89"/>
      <c r="B1068" s="60"/>
      <c r="C1068" s="60"/>
      <c r="D1068" s="60"/>
      <c r="E1068" s="60"/>
      <c r="F1068" s="60"/>
      <c r="G1068" s="60"/>
      <c r="H1068" s="60"/>
      <c r="I1068" s="60"/>
      <c r="J1068" s="90"/>
    </row>
    <row r="1069" spans="1:10" ht="15" x14ac:dyDescent="0.2">
      <c r="A1069" s="73"/>
      <c r="B1069" s="42" t="s">
        <v>10</v>
      </c>
      <c r="C1069" s="41" t="s">
        <v>11</v>
      </c>
      <c r="D1069" s="41" t="s">
        <v>12</v>
      </c>
      <c r="E1069" s="137" t="s">
        <v>492</v>
      </c>
      <c r="F1069" s="137"/>
      <c r="G1069" s="43" t="s">
        <v>13</v>
      </c>
      <c r="H1069" s="42" t="s">
        <v>14</v>
      </c>
      <c r="I1069" s="42" t="s">
        <v>15</v>
      </c>
      <c r="J1069" s="74" t="s">
        <v>17</v>
      </c>
    </row>
    <row r="1070" spans="1:10" ht="25.5" x14ac:dyDescent="0.2">
      <c r="A1070" s="93" t="s">
        <v>505</v>
      </c>
      <c r="B1070" s="62" t="s">
        <v>339</v>
      </c>
      <c r="C1070" s="61" t="s">
        <v>23</v>
      </c>
      <c r="D1070" s="61" t="s">
        <v>340</v>
      </c>
      <c r="E1070" s="139" t="s">
        <v>508</v>
      </c>
      <c r="F1070" s="139"/>
      <c r="G1070" s="63" t="s">
        <v>35</v>
      </c>
      <c r="H1070" s="64">
        <v>1</v>
      </c>
      <c r="I1070" s="65">
        <v>185.11</v>
      </c>
      <c r="J1070" s="94">
        <v>185.11</v>
      </c>
    </row>
    <row r="1071" spans="1:10" x14ac:dyDescent="0.2">
      <c r="A1071" s="81"/>
      <c r="B1071" s="82"/>
      <c r="C1071" s="82"/>
      <c r="D1071" s="82"/>
      <c r="E1071" s="82" t="s">
        <v>515</v>
      </c>
      <c r="F1071" s="83">
        <v>0</v>
      </c>
      <c r="G1071" s="82" t="s">
        <v>516</v>
      </c>
      <c r="H1071" s="83">
        <v>0</v>
      </c>
      <c r="I1071" s="82" t="s">
        <v>517</v>
      </c>
      <c r="J1071" s="84">
        <v>0</v>
      </c>
    </row>
    <row r="1072" spans="1:10" x14ac:dyDescent="0.2">
      <c r="A1072" s="81"/>
      <c r="B1072" s="82"/>
      <c r="C1072" s="82"/>
      <c r="D1072" s="82"/>
      <c r="E1072" s="82" t="s">
        <v>518</v>
      </c>
      <c r="F1072" s="83">
        <v>44.46</v>
      </c>
      <c r="G1072" s="82"/>
      <c r="H1072" s="136" t="s">
        <v>519</v>
      </c>
      <c r="I1072" s="136"/>
      <c r="J1072" s="84">
        <v>229.57</v>
      </c>
    </row>
    <row r="1073" spans="1:10" ht="15" thickBot="1" x14ac:dyDescent="0.25">
      <c r="A1073" s="85"/>
      <c r="B1073" s="86"/>
      <c r="C1073" s="86"/>
      <c r="D1073" s="86"/>
      <c r="E1073" s="86"/>
      <c r="F1073" s="86"/>
      <c r="G1073" s="86" t="s">
        <v>520</v>
      </c>
      <c r="H1073" s="87">
        <v>8</v>
      </c>
      <c r="I1073" s="86" t="s">
        <v>521</v>
      </c>
      <c r="J1073" s="88">
        <v>1836.56</v>
      </c>
    </row>
    <row r="1074" spans="1:10" ht="15" thickTop="1" x14ac:dyDescent="0.2">
      <c r="A1074" s="89"/>
      <c r="B1074" s="60"/>
      <c r="C1074" s="60"/>
      <c r="D1074" s="60"/>
      <c r="E1074" s="60"/>
      <c r="F1074" s="60"/>
      <c r="G1074" s="60"/>
      <c r="H1074" s="60"/>
      <c r="I1074" s="60"/>
      <c r="J1074" s="90"/>
    </row>
    <row r="1075" spans="1:10" ht="15" x14ac:dyDescent="0.2">
      <c r="A1075" s="73" t="s">
        <v>341</v>
      </c>
      <c r="B1075" s="42" t="s">
        <v>10</v>
      </c>
      <c r="C1075" s="41" t="s">
        <v>11</v>
      </c>
      <c r="D1075" s="41" t="s">
        <v>12</v>
      </c>
      <c r="E1075" s="137" t="s">
        <v>492</v>
      </c>
      <c r="F1075" s="137"/>
      <c r="G1075" s="43" t="s">
        <v>13</v>
      </c>
      <c r="H1075" s="42" t="s">
        <v>14</v>
      </c>
      <c r="I1075" s="42" t="s">
        <v>15</v>
      </c>
      <c r="J1075" s="74" t="s">
        <v>17</v>
      </c>
    </row>
    <row r="1076" spans="1:10" ht="25.5" x14ac:dyDescent="0.2">
      <c r="A1076" s="75" t="s">
        <v>493</v>
      </c>
      <c r="B1076" s="45" t="s">
        <v>342</v>
      </c>
      <c r="C1076" s="44" t="s">
        <v>23</v>
      </c>
      <c r="D1076" s="44" t="s">
        <v>343</v>
      </c>
      <c r="E1076" s="133" t="s">
        <v>737</v>
      </c>
      <c r="F1076" s="133"/>
      <c r="G1076" s="46" t="s">
        <v>35</v>
      </c>
      <c r="H1076" s="47">
        <v>1</v>
      </c>
      <c r="I1076" s="48">
        <v>38.340000000000003</v>
      </c>
      <c r="J1076" s="76">
        <v>38.340000000000003</v>
      </c>
    </row>
    <row r="1077" spans="1:10" ht="25.5" x14ac:dyDescent="0.2">
      <c r="A1077" s="77" t="s">
        <v>495</v>
      </c>
      <c r="B1077" s="50" t="s">
        <v>738</v>
      </c>
      <c r="C1077" s="49" t="s">
        <v>23</v>
      </c>
      <c r="D1077" s="49" t="s">
        <v>739</v>
      </c>
      <c r="E1077" s="134" t="s">
        <v>501</v>
      </c>
      <c r="F1077" s="134"/>
      <c r="G1077" s="51" t="s">
        <v>502</v>
      </c>
      <c r="H1077" s="52">
        <v>0.31619999999999998</v>
      </c>
      <c r="I1077" s="53">
        <v>21.48</v>
      </c>
      <c r="J1077" s="78">
        <v>6.79</v>
      </c>
    </row>
    <row r="1078" spans="1:10" ht="25.5" x14ac:dyDescent="0.2">
      <c r="A1078" s="77" t="s">
        <v>495</v>
      </c>
      <c r="B1078" s="50" t="s">
        <v>503</v>
      </c>
      <c r="C1078" s="49" t="s">
        <v>23</v>
      </c>
      <c r="D1078" s="49" t="s">
        <v>504</v>
      </c>
      <c r="E1078" s="134" t="s">
        <v>501</v>
      </c>
      <c r="F1078" s="134"/>
      <c r="G1078" s="51" t="s">
        <v>502</v>
      </c>
      <c r="H1078" s="52">
        <v>9.9599999999999994E-2</v>
      </c>
      <c r="I1078" s="53">
        <v>17.100000000000001</v>
      </c>
      <c r="J1078" s="78">
        <v>1.7</v>
      </c>
    </row>
    <row r="1079" spans="1:10" x14ac:dyDescent="0.2">
      <c r="A1079" s="79" t="s">
        <v>505</v>
      </c>
      <c r="B1079" s="55" t="s">
        <v>956</v>
      </c>
      <c r="C1079" s="54" t="s">
        <v>23</v>
      </c>
      <c r="D1079" s="54" t="s">
        <v>957</v>
      </c>
      <c r="E1079" s="135" t="s">
        <v>508</v>
      </c>
      <c r="F1079" s="135"/>
      <c r="G1079" s="56" t="s">
        <v>35</v>
      </c>
      <c r="H1079" s="57">
        <v>1</v>
      </c>
      <c r="I1079" s="58">
        <v>29.85</v>
      </c>
      <c r="J1079" s="80">
        <v>29.85</v>
      </c>
    </row>
    <row r="1080" spans="1:10" x14ac:dyDescent="0.2">
      <c r="A1080" s="81"/>
      <c r="B1080" s="82"/>
      <c r="C1080" s="82"/>
      <c r="D1080" s="82"/>
      <c r="E1080" s="82" t="s">
        <v>515</v>
      </c>
      <c r="F1080" s="83">
        <v>6.67</v>
      </c>
      <c r="G1080" s="82" t="s">
        <v>516</v>
      </c>
      <c r="H1080" s="83">
        <v>0</v>
      </c>
      <c r="I1080" s="82" t="s">
        <v>517</v>
      </c>
      <c r="J1080" s="84">
        <v>6.67</v>
      </c>
    </row>
    <row r="1081" spans="1:10" x14ac:dyDescent="0.2">
      <c r="A1081" s="81"/>
      <c r="B1081" s="82"/>
      <c r="C1081" s="82"/>
      <c r="D1081" s="82"/>
      <c r="E1081" s="82" t="s">
        <v>518</v>
      </c>
      <c r="F1081" s="83">
        <v>9.1999999999999993</v>
      </c>
      <c r="G1081" s="82"/>
      <c r="H1081" s="136" t="s">
        <v>519</v>
      </c>
      <c r="I1081" s="136"/>
      <c r="J1081" s="84">
        <v>47.54</v>
      </c>
    </row>
    <row r="1082" spans="1:10" ht="15" thickBot="1" x14ac:dyDescent="0.25">
      <c r="A1082" s="85"/>
      <c r="B1082" s="86"/>
      <c r="C1082" s="86"/>
      <c r="D1082" s="86"/>
      <c r="E1082" s="86"/>
      <c r="F1082" s="86"/>
      <c r="G1082" s="86" t="s">
        <v>520</v>
      </c>
      <c r="H1082" s="87">
        <v>8</v>
      </c>
      <c r="I1082" s="86" t="s">
        <v>521</v>
      </c>
      <c r="J1082" s="88">
        <v>380.32</v>
      </c>
    </row>
    <row r="1083" spans="1:10" ht="15" thickTop="1" x14ac:dyDescent="0.2">
      <c r="A1083" s="89"/>
      <c r="B1083" s="60"/>
      <c r="C1083" s="60"/>
      <c r="D1083" s="60"/>
      <c r="E1083" s="60"/>
      <c r="F1083" s="60"/>
      <c r="G1083" s="60"/>
      <c r="H1083" s="60"/>
      <c r="I1083" s="60"/>
      <c r="J1083" s="90"/>
    </row>
    <row r="1084" spans="1:10" ht="15" x14ac:dyDescent="0.2">
      <c r="A1084" s="73" t="s">
        <v>344</v>
      </c>
      <c r="B1084" s="42" t="s">
        <v>10</v>
      </c>
      <c r="C1084" s="41" t="s">
        <v>11</v>
      </c>
      <c r="D1084" s="41" t="s">
        <v>12</v>
      </c>
      <c r="E1084" s="137" t="s">
        <v>492</v>
      </c>
      <c r="F1084" s="137"/>
      <c r="G1084" s="43" t="s">
        <v>13</v>
      </c>
      <c r="H1084" s="42" t="s">
        <v>14</v>
      </c>
      <c r="I1084" s="42" t="s">
        <v>15</v>
      </c>
      <c r="J1084" s="74" t="s">
        <v>17</v>
      </c>
    </row>
    <row r="1085" spans="1:10" x14ac:dyDescent="0.2">
      <c r="A1085" s="75" t="s">
        <v>493</v>
      </c>
      <c r="B1085" s="45" t="s">
        <v>345</v>
      </c>
      <c r="C1085" s="44" t="s">
        <v>237</v>
      </c>
      <c r="D1085" s="44" t="s">
        <v>346</v>
      </c>
      <c r="E1085" s="133" t="s">
        <v>958</v>
      </c>
      <c r="F1085" s="133"/>
      <c r="G1085" s="46" t="s">
        <v>35</v>
      </c>
      <c r="H1085" s="47">
        <v>1</v>
      </c>
      <c r="I1085" s="48">
        <v>195.84</v>
      </c>
      <c r="J1085" s="76">
        <v>195.84</v>
      </c>
    </row>
    <row r="1086" spans="1:10" ht="25.5" x14ac:dyDescent="0.2">
      <c r="A1086" s="77" t="s">
        <v>495</v>
      </c>
      <c r="B1086" s="50" t="s">
        <v>503</v>
      </c>
      <c r="C1086" s="49" t="s">
        <v>23</v>
      </c>
      <c r="D1086" s="49" t="s">
        <v>504</v>
      </c>
      <c r="E1086" s="134" t="s">
        <v>501</v>
      </c>
      <c r="F1086" s="134"/>
      <c r="G1086" s="51" t="s">
        <v>502</v>
      </c>
      <c r="H1086" s="52">
        <v>0.34699999999999998</v>
      </c>
      <c r="I1086" s="53">
        <v>17.100000000000001</v>
      </c>
      <c r="J1086" s="78">
        <v>5.93</v>
      </c>
    </row>
    <row r="1087" spans="1:10" ht="25.5" x14ac:dyDescent="0.2">
      <c r="A1087" s="77" t="s">
        <v>495</v>
      </c>
      <c r="B1087" s="50" t="s">
        <v>634</v>
      </c>
      <c r="C1087" s="49" t="s">
        <v>23</v>
      </c>
      <c r="D1087" s="49" t="s">
        <v>635</v>
      </c>
      <c r="E1087" s="134" t="s">
        <v>501</v>
      </c>
      <c r="F1087" s="134"/>
      <c r="G1087" s="51" t="s">
        <v>502</v>
      </c>
      <c r="H1087" s="52">
        <v>0.34699999999999998</v>
      </c>
      <c r="I1087" s="53">
        <v>21.94</v>
      </c>
      <c r="J1087" s="78">
        <v>7.61</v>
      </c>
    </row>
    <row r="1088" spans="1:10" x14ac:dyDescent="0.2">
      <c r="A1088" s="79" t="s">
        <v>505</v>
      </c>
      <c r="B1088" s="55" t="s">
        <v>959</v>
      </c>
      <c r="C1088" s="54" t="s">
        <v>237</v>
      </c>
      <c r="D1088" s="54" t="s">
        <v>960</v>
      </c>
      <c r="E1088" s="135" t="s">
        <v>508</v>
      </c>
      <c r="F1088" s="135"/>
      <c r="G1088" s="56" t="s">
        <v>35</v>
      </c>
      <c r="H1088" s="57">
        <v>1</v>
      </c>
      <c r="I1088" s="58">
        <v>182.3</v>
      </c>
      <c r="J1088" s="80">
        <v>182.3</v>
      </c>
    </row>
    <row r="1089" spans="1:10" x14ac:dyDescent="0.2">
      <c r="A1089" s="81"/>
      <c r="B1089" s="82"/>
      <c r="C1089" s="82"/>
      <c r="D1089" s="82"/>
      <c r="E1089" s="82" t="s">
        <v>515</v>
      </c>
      <c r="F1089" s="83">
        <v>10.31</v>
      </c>
      <c r="G1089" s="82" t="s">
        <v>516</v>
      </c>
      <c r="H1089" s="83">
        <v>0</v>
      </c>
      <c r="I1089" s="82" t="s">
        <v>517</v>
      </c>
      <c r="J1089" s="84">
        <v>10.31</v>
      </c>
    </row>
    <row r="1090" spans="1:10" x14ac:dyDescent="0.2">
      <c r="A1090" s="81"/>
      <c r="B1090" s="82"/>
      <c r="C1090" s="82"/>
      <c r="D1090" s="82"/>
      <c r="E1090" s="82" t="s">
        <v>518</v>
      </c>
      <c r="F1090" s="83">
        <v>47.04</v>
      </c>
      <c r="G1090" s="82"/>
      <c r="H1090" s="136" t="s">
        <v>519</v>
      </c>
      <c r="I1090" s="136"/>
      <c r="J1090" s="84">
        <v>242.88</v>
      </c>
    </row>
    <row r="1091" spans="1:10" ht="15" thickBot="1" x14ac:dyDescent="0.25">
      <c r="A1091" s="85"/>
      <c r="B1091" s="86"/>
      <c r="C1091" s="86"/>
      <c r="D1091" s="86"/>
      <c r="E1091" s="86"/>
      <c r="F1091" s="86"/>
      <c r="G1091" s="86" t="s">
        <v>520</v>
      </c>
      <c r="H1091" s="87">
        <v>4</v>
      </c>
      <c r="I1091" s="86" t="s">
        <v>521</v>
      </c>
      <c r="J1091" s="88">
        <v>971.52</v>
      </c>
    </row>
    <row r="1092" spans="1:10" ht="15" thickTop="1" x14ac:dyDescent="0.2">
      <c r="A1092" s="89"/>
      <c r="B1092" s="60"/>
      <c r="C1092" s="60"/>
      <c r="D1092" s="60"/>
      <c r="E1092" s="60"/>
      <c r="F1092" s="60"/>
      <c r="G1092" s="60"/>
      <c r="H1092" s="60"/>
      <c r="I1092" s="60"/>
      <c r="J1092" s="90"/>
    </row>
    <row r="1093" spans="1:10" ht="15" x14ac:dyDescent="0.2">
      <c r="A1093" s="73" t="s">
        <v>347</v>
      </c>
      <c r="B1093" s="42" t="s">
        <v>10</v>
      </c>
      <c r="C1093" s="41" t="s">
        <v>11</v>
      </c>
      <c r="D1093" s="41" t="s">
        <v>12</v>
      </c>
      <c r="E1093" s="137" t="s">
        <v>492</v>
      </c>
      <c r="F1093" s="137"/>
      <c r="G1093" s="43" t="s">
        <v>13</v>
      </c>
      <c r="H1093" s="42" t="s">
        <v>14</v>
      </c>
      <c r="I1093" s="42" t="s">
        <v>15</v>
      </c>
      <c r="J1093" s="74" t="s">
        <v>17</v>
      </c>
    </row>
    <row r="1094" spans="1:10" ht="25.5" x14ac:dyDescent="0.2">
      <c r="A1094" s="75" t="s">
        <v>493</v>
      </c>
      <c r="B1094" s="45" t="s">
        <v>348</v>
      </c>
      <c r="C1094" s="44" t="s">
        <v>23</v>
      </c>
      <c r="D1094" s="44" t="s">
        <v>349</v>
      </c>
      <c r="E1094" s="133" t="s">
        <v>737</v>
      </c>
      <c r="F1094" s="133"/>
      <c r="G1094" s="46" t="s">
        <v>35</v>
      </c>
      <c r="H1094" s="47">
        <v>1</v>
      </c>
      <c r="I1094" s="48">
        <v>67</v>
      </c>
      <c r="J1094" s="76">
        <v>67</v>
      </c>
    </row>
    <row r="1095" spans="1:10" ht="25.5" x14ac:dyDescent="0.2">
      <c r="A1095" s="77" t="s">
        <v>495</v>
      </c>
      <c r="B1095" s="50" t="s">
        <v>503</v>
      </c>
      <c r="C1095" s="49" t="s">
        <v>23</v>
      </c>
      <c r="D1095" s="49" t="s">
        <v>504</v>
      </c>
      <c r="E1095" s="134" t="s">
        <v>501</v>
      </c>
      <c r="F1095" s="134"/>
      <c r="G1095" s="51" t="s">
        <v>502</v>
      </c>
      <c r="H1095" s="52">
        <v>9.9599999999999994E-2</v>
      </c>
      <c r="I1095" s="53">
        <v>17.100000000000001</v>
      </c>
      <c r="J1095" s="78">
        <v>1.7</v>
      </c>
    </row>
    <row r="1096" spans="1:10" ht="25.5" x14ac:dyDescent="0.2">
      <c r="A1096" s="77" t="s">
        <v>495</v>
      </c>
      <c r="B1096" s="50" t="s">
        <v>738</v>
      </c>
      <c r="C1096" s="49" t="s">
        <v>23</v>
      </c>
      <c r="D1096" s="49" t="s">
        <v>739</v>
      </c>
      <c r="E1096" s="134" t="s">
        <v>501</v>
      </c>
      <c r="F1096" s="134"/>
      <c r="G1096" s="51" t="s">
        <v>502</v>
      </c>
      <c r="H1096" s="52">
        <v>0.31619999999999998</v>
      </c>
      <c r="I1096" s="53">
        <v>21.48</v>
      </c>
      <c r="J1096" s="78">
        <v>6.79</v>
      </c>
    </row>
    <row r="1097" spans="1:10" ht="25.5" x14ac:dyDescent="0.2">
      <c r="A1097" s="79" t="s">
        <v>505</v>
      </c>
      <c r="B1097" s="55" t="s">
        <v>961</v>
      </c>
      <c r="C1097" s="54" t="s">
        <v>23</v>
      </c>
      <c r="D1097" s="54" t="s">
        <v>962</v>
      </c>
      <c r="E1097" s="135" t="s">
        <v>508</v>
      </c>
      <c r="F1097" s="135"/>
      <c r="G1097" s="56" t="s">
        <v>35</v>
      </c>
      <c r="H1097" s="57">
        <v>1</v>
      </c>
      <c r="I1097" s="58">
        <v>58.51</v>
      </c>
      <c r="J1097" s="80">
        <v>58.51</v>
      </c>
    </row>
    <row r="1098" spans="1:10" x14ac:dyDescent="0.2">
      <c r="A1098" s="81"/>
      <c r="B1098" s="82"/>
      <c r="C1098" s="82"/>
      <c r="D1098" s="82"/>
      <c r="E1098" s="82" t="s">
        <v>515</v>
      </c>
      <c r="F1098" s="83">
        <v>6.67</v>
      </c>
      <c r="G1098" s="82" t="s">
        <v>516</v>
      </c>
      <c r="H1098" s="83">
        <v>0</v>
      </c>
      <c r="I1098" s="82" t="s">
        <v>517</v>
      </c>
      <c r="J1098" s="84">
        <v>6.67</v>
      </c>
    </row>
    <row r="1099" spans="1:10" x14ac:dyDescent="0.2">
      <c r="A1099" s="81"/>
      <c r="B1099" s="82"/>
      <c r="C1099" s="82"/>
      <c r="D1099" s="82"/>
      <c r="E1099" s="82" t="s">
        <v>518</v>
      </c>
      <c r="F1099" s="83">
        <v>16.09</v>
      </c>
      <c r="G1099" s="82"/>
      <c r="H1099" s="136" t="s">
        <v>519</v>
      </c>
      <c r="I1099" s="136"/>
      <c r="J1099" s="84">
        <v>83.09</v>
      </c>
    </row>
    <row r="1100" spans="1:10" ht="15" thickBot="1" x14ac:dyDescent="0.25">
      <c r="A1100" s="85"/>
      <c r="B1100" s="86"/>
      <c r="C1100" s="86"/>
      <c r="D1100" s="86"/>
      <c r="E1100" s="86"/>
      <c r="F1100" s="86"/>
      <c r="G1100" s="86" t="s">
        <v>520</v>
      </c>
      <c r="H1100" s="87">
        <v>4</v>
      </c>
      <c r="I1100" s="86" t="s">
        <v>521</v>
      </c>
      <c r="J1100" s="88">
        <v>332.36</v>
      </c>
    </row>
    <row r="1101" spans="1:10" ht="15" thickTop="1" x14ac:dyDescent="0.2">
      <c r="A1101" s="89"/>
      <c r="B1101" s="60"/>
      <c r="C1101" s="60"/>
      <c r="D1101" s="60"/>
      <c r="E1101" s="60"/>
      <c r="F1101" s="60"/>
      <c r="G1101" s="60"/>
      <c r="H1101" s="60"/>
      <c r="I1101" s="60"/>
      <c r="J1101" s="90"/>
    </row>
    <row r="1102" spans="1:10" ht="15" x14ac:dyDescent="0.2">
      <c r="A1102" s="73" t="s">
        <v>350</v>
      </c>
      <c r="B1102" s="42" t="s">
        <v>10</v>
      </c>
      <c r="C1102" s="41" t="s">
        <v>11</v>
      </c>
      <c r="D1102" s="41" t="s">
        <v>12</v>
      </c>
      <c r="E1102" s="137" t="s">
        <v>492</v>
      </c>
      <c r="F1102" s="137"/>
      <c r="G1102" s="43" t="s">
        <v>13</v>
      </c>
      <c r="H1102" s="42" t="s">
        <v>14</v>
      </c>
      <c r="I1102" s="42" t="s">
        <v>15</v>
      </c>
      <c r="J1102" s="74" t="s">
        <v>17</v>
      </c>
    </row>
    <row r="1103" spans="1:10" x14ac:dyDescent="0.2">
      <c r="A1103" s="75" t="s">
        <v>493</v>
      </c>
      <c r="B1103" s="45" t="s">
        <v>351</v>
      </c>
      <c r="C1103" s="44" t="s">
        <v>53</v>
      </c>
      <c r="D1103" s="44" t="s">
        <v>352</v>
      </c>
      <c r="E1103" s="133" t="s">
        <v>628</v>
      </c>
      <c r="F1103" s="133"/>
      <c r="G1103" s="46" t="s">
        <v>35</v>
      </c>
      <c r="H1103" s="47">
        <v>1</v>
      </c>
      <c r="I1103" s="48">
        <v>59.96</v>
      </c>
      <c r="J1103" s="76">
        <v>59.96</v>
      </c>
    </row>
    <row r="1104" spans="1:10" ht="25.5" x14ac:dyDescent="0.2">
      <c r="A1104" s="77" t="s">
        <v>495</v>
      </c>
      <c r="B1104" s="50" t="s">
        <v>895</v>
      </c>
      <c r="C1104" s="49" t="s">
        <v>53</v>
      </c>
      <c r="D1104" s="49" t="s">
        <v>739</v>
      </c>
      <c r="E1104" s="134" t="s">
        <v>628</v>
      </c>
      <c r="F1104" s="134"/>
      <c r="G1104" s="51" t="s">
        <v>502</v>
      </c>
      <c r="H1104" s="52">
        <v>0.01</v>
      </c>
      <c r="I1104" s="53">
        <v>19.100000000000001</v>
      </c>
      <c r="J1104" s="78">
        <v>0.19</v>
      </c>
    </row>
    <row r="1105" spans="1:10" x14ac:dyDescent="0.2">
      <c r="A1105" s="79" t="s">
        <v>505</v>
      </c>
      <c r="B1105" s="55" t="s">
        <v>963</v>
      </c>
      <c r="C1105" s="54" t="s">
        <v>53</v>
      </c>
      <c r="D1105" s="54" t="s">
        <v>352</v>
      </c>
      <c r="E1105" s="135" t="s">
        <v>508</v>
      </c>
      <c r="F1105" s="135"/>
      <c r="G1105" s="56" t="s">
        <v>35</v>
      </c>
      <c r="H1105" s="57">
        <v>1</v>
      </c>
      <c r="I1105" s="58">
        <v>59.77</v>
      </c>
      <c r="J1105" s="80">
        <v>59.77</v>
      </c>
    </row>
    <row r="1106" spans="1:10" x14ac:dyDescent="0.2">
      <c r="A1106" s="81"/>
      <c r="B1106" s="82"/>
      <c r="C1106" s="82"/>
      <c r="D1106" s="82"/>
      <c r="E1106" s="82" t="s">
        <v>515</v>
      </c>
      <c r="F1106" s="83">
        <v>0.14000000000000001</v>
      </c>
      <c r="G1106" s="82" t="s">
        <v>516</v>
      </c>
      <c r="H1106" s="83">
        <v>0</v>
      </c>
      <c r="I1106" s="82" t="s">
        <v>517</v>
      </c>
      <c r="J1106" s="84">
        <v>0.14000000000000001</v>
      </c>
    </row>
    <row r="1107" spans="1:10" x14ac:dyDescent="0.2">
      <c r="A1107" s="81"/>
      <c r="B1107" s="82"/>
      <c r="C1107" s="82"/>
      <c r="D1107" s="82"/>
      <c r="E1107" s="82" t="s">
        <v>518</v>
      </c>
      <c r="F1107" s="83">
        <v>14.4</v>
      </c>
      <c r="G1107" s="82"/>
      <c r="H1107" s="136" t="s">
        <v>519</v>
      </c>
      <c r="I1107" s="136"/>
      <c r="J1107" s="84">
        <v>74.36</v>
      </c>
    </row>
    <row r="1108" spans="1:10" ht="15" thickBot="1" x14ac:dyDescent="0.25">
      <c r="A1108" s="85"/>
      <c r="B1108" s="86"/>
      <c r="C1108" s="86"/>
      <c r="D1108" s="86"/>
      <c r="E1108" s="86"/>
      <c r="F1108" s="86"/>
      <c r="G1108" s="86" t="s">
        <v>520</v>
      </c>
      <c r="H1108" s="87">
        <v>6</v>
      </c>
      <c r="I1108" s="86" t="s">
        <v>521</v>
      </c>
      <c r="J1108" s="88">
        <v>446.16</v>
      </c>
    </row>
    <row r="1109" spans="1:10" ht="15" thickTop="1" x14ac:dyDescent="0.2">
      <c r="A1109" s="89"/>
      <c r="B1109" s="60"/>
      <c r="C1109" s="60"/>
      <c r="D1109" s="60"/>
      <c r="E1109" s="60"/>
      <c r="F1109" s="60"/>
      <c r="G1109" s="60"/>
      <c r="H1109" s="60"/>
      <c r="I1109" s="60"/>
      <c r="J1109" s="90"/>
    </row>
    <row r="1110" spans="1:10" ht="15" x14ac:dyDescent="0.2">
      <c r="A1110" s="73" t="s">
        <v>353</v>
      </c>
      <c r="B1110" s="42" t="s">
        <v>10</v>
      </c>
      <c r="C1110" s="41" t="s">
        <v>11</v>
      </c>
      <c r="D1110" s="41" t="s">
        <v>12</v>
      </c>
      <c r="E1110" s="137" t="s">
        <v>492</v>
      </c>
      <c r="F1110" s="137"/>
      <c r="G1110" s="43" t="s">
        <v>13</v>
      </c>
      <c r="H1110" s="42" t="s">
        <v>14</v>
      </c>
      <c r="I1110" s="42" t="s">
        <v>15</v>
      </c>
      <c r="J1110" s="74" t="s">
        <v>17</v>
      </c>
    </row>
    <row r="1111" spans="1:10" ht="25.5" x14ac:dyDescent="0.2">
      <c r="A1111" s="75" t="s">
        <v>493</v>
      </c>
      <c r="B1111" s="45" t="s">
        <v>354</v>
      </c>
      <c r="C1111" s="44" t="s">
        <v>23</v>
      </c>
      <c r="D1111" s="44" t="s">
        <v>355</v>
      </c>
      <c r="E1111" s="133" t="s">
        <v>737</v>
      </c>
      <c r="F1111" s="133"/>
      <c r="G1111" s="46" t="s">
        <v>35</v>
      </c>
      <c r="H1111" s="47">
        <v>1</v>
      </c>
      <c r="I1111" s="48">
        <v>735.2</v>
      </c>
      <c r="J1111" s="76">
        <v>735.2</v>
      </c>
    </row>
    <row r="1112" spans="1:10" ht="25.5" x14ac:dyDescent="0.2">
      <c r="A1112" s="77" t="s">
        <v>495</v>
      </c>
      <c r="B1112" s="50" t="s">
        <v>503</v>
      </c>
      <c r="C1112" s="49" t="s">
        <v>23</v>
      </c>
      <c r="D1112" s="49" t="s">
        <v>504</v>
      </c>
      <c r="E1112" s="134" t="s">
        <v>501</v>
      </c>
      <c r="F1112" s="134"/>
      <c r="G1112" s="51" t="s">
        <v>502</v>
      </c>
      <c r="H1112" s="52">
        <v>0.39850000000000002</v>
      </c>
      <c r="I1112" s="53">
        <v>17.100000000000001</v>
      </c>
      <c r="J1112" s="78">
        <v>6.81</v>
      </c>
    </row>
    <row r="1113" spans="1:10" ht="25.5" x14ac:dyDescent="0.2">
      <c r="A1113" s="77" t="s">
        <v>495</v>
      </c>
      <c r="B1113" s="50" t="s">
        <v>738</v>
      </c>
      <c r="C1113" s="49" t="s">
        <v>23</v>
      </c>
      <c r="D1113" s="49" t="s">
        <v>739</v>
      </c>
      <c r="E1113" s="134" t="s">
        <v>501</v>
      </c>
      <c r="F1113" s="134"/>
      <c r="G1113" s="51" t="s">
        <v>502</v>
      </c>
      <c r="H1113" s="52">
        <v>1.2646999999999999</v>
      </c>
      <c r="I1113" s="53">
        <v>21.48</v>
      </c>
      <c r="J1113" s="78">
        <v>27.16</v>
      </c>
    </row>
    <row r="1114" spans="1:10" ht="25.5" x14ac:dyDescent="0.2">
      <c r="A1114" s="79" t="s">
        <v>505</v>
      </c>
      <c r="B1114" s="55" t="s">
        <v>964</v>
      </c>
      <c r="C1114" s="54" t="s">
        <v>23</v>
      </c>
      <c r="D1114" s="54" t="s">
        <v>965</v>
      </c>
      <c r="E1114" s="135" t="s">
        <v>508</v>
      </c>
      <c r="F1114" s="135"/>
      <c r="G1114" s="56" t="s">
        <v>35</v>
      </c>
      <c r="H1114" s="57">
        <v>1</v>
      </c>
      <c r="I1114" s="58">
        <v>590.27</v>
      </c>
      <c r="J1114" s="80">
        <v>590.27</v>
      </c>
    </row>
    <row r="1115" spans="1:10" ht="38.25" x14ac:dyDescent="0.2">
      <c r="A1115" s="79" t="s">
        <v>505</v>
      </c>
      <c r="B1115" s="55" t="s">
        <v>742</v>
      </c>
      <c r="C1115" s="54" t="s">
        <v>23</v>
      </c>
      <c r="D1115" s="54" t="s">
        <v>743</v>
      </c>
      <c r="E1115" s="135" t="s">
        <v>508</v>
      </c>
      <c r="F1115" s="135"/>
      <c r="G1115" s="56" t="s">
        <v>35</v>
      </c>
      <c r="H1115" s="57">
        <v>8</v>
      </c>
      <c r="I1115" s="58">
        <v>13.87</v>
      </c>
      <c r="J1115" s="80">
        <v>110.96</v>
      </c>
    </row>
    <row r="1116" spans="1:10" x14ac:dyDescent="0.2">
      <c r="A1116" s="81"/>
      <c r="B1116" s="82"/>
      <c r="C1116" s="82"/>
      <c r="D1116" s="82"/>
      <c r="E1116" s="82" t="s">
        <v>515</v>
      </c>
      <c r="F1116" s="83">
        <v>26.71</v>
      </c>
      <c r="G1116" s="82" t="s">
        <v>516</v>
      </c>
      <c r="H1116" s="83">
        <v>0</v>
      </c>
      <c r="I1116" s="82" t="s">
        <v>517</v>
      </c>
      <c r="J1116" s="84">
        <v>26.71</v>
      </c>
    </row>
    <row r="1117" spans="1:10" x14ac:dyDescent="0.2">
      <c r="A1117" s="81"/>
      <c r="B1117" s="82"/>
      <c r="C1117" s="82"/>
      <c r="D1117" s="82"/>
      <c r="E1117" s="82" t="s">
        <v>518</v>
      </c>
      <c r="F1117" s="83">
        <v>176.59</v>
      </c>
      <c r="G1117" s="82"/>
      <c r="H1117" s="136" t="s">
        <v>519</v>
      </c>
      <c r="I1117" s="136"/>
      <c r="J1117" s="84">
        <v>911.79</v>
      </c>
    </row>
    <row r="1118" spans="1:10" ht="15" thickBot="1" x14ac:dyDescent="0.25">
      <c r="A1118" s="85"/>
      <c r="B1118" s="86"/>
      <c r="C1118" s="86"/>
      <c r="D1118" s="86"/>
      <c r="E1118" s="86"/>
      <c r="F1118" s="86"/>
      <c r="G1118" s="86" t="s">
        <v>520</v>
      </c>
      <c r="H1118" s="87">
        <v>2</v>
      </c>
      <c r="I1118" s="86" t="s">
        <v>521</v>
      </c>
      <c r="J1118" s="88">
        <v>1823.58</v>
      </c>
    </row>
    <row r="1119" spans="1:10" ht="15" thickTop="1" x14ac:dyDescent="0.2">
      <c r="A1119" s="89"/>
      <c r="B1119" s="60"/>
      <c r="C1119" s="60"/>
      <c r="D1119" s="60"/>
      <c r="E1119" s="60"/>
      <c r="F1119" s="60"/>
      <c r="G1119" s="60"/>
      <c r="H1119" s="60"/>
      <c r="I1119" s="60"/>
      <c r="J1119" s="90"/>
    </row>
    <row r="1120" spans="1:10" ht="15" x14ac:dyDescent="0.2">
      <c r="A1120" s="73" t="s">
        <v>356</v>
      </c>
      <c r="B1120" s="42" t="s">
        <v>10</v>
      </c>
      <c r="C1120" s="41" t="s">
        <v>11</v>
      </c>
      <c r="D1120" s="41" t="s">
        <v>12</v>
      </c>
      <c r="E1120" s="137" t="s">
        <v>492</v>
      </c>
      <c r="F1120" s="137"/>
      <c r="G1120" s="43" t="s">
        <v>13</v>
      </c>
      <c r="H1120" s="42" t="s">
        <v>14</v>
      </c>
      <c r="I1120" s="42" t="s">
        <v>15</v>
      </c>
      <c r="J1120" s="74" t="s">
        <v>17</v>
      </c>
    </row>
    <row r="1121" spans="1:10" x14ac:dyDescent="0.2">
      <c r="A1121" s="75" t="s">
        <v>493</v>
      </c>
      <c r="B1121" s="45" t="s">
        <v>357</v>
      </c>
      <c r="C1121" s="44" t="s">
        <v>53</v>
      </c>
      <c r="D1121" s="44" t="s">
        <v>358</v>
      </c>
      <c r="E1121" s="133" t="s">
        <v>628</v>
      </c>
      <c r="F1121" s="133"/>
      <c r="G1121" s="46" t="s">
        <v>35</v>
      </c>
      <c r="H1121" s="47">
        <v>1</v>
      </c>
      <c r="I1121" s="48">
        <v>133.85</v>
      </c>
      <c r="J1121" s="76">
        <v>133.85</v>
      </c>
    </row>
    <row r="1122" spans="1:10" ht="25.5" x14ac:dyDescent="0.2">
      <c r="A1122" s="77" t="s">
        <v>495</v>
      </c>
      <c r="B1122" s="50" t="s">
        <v>966</v>
      </c>
      <c r="C1122" s="49" t="s">
        <v>53</v>
      </c>
      <c r="D1122" s="49" t="s">
        <v>967</v>
      </c>
      <c r="E1122" s="134" t="s">
        <v>628</v>
      </c>
      <c r="F1122" s="134"/>
      <c r="G1122" s="51" t="s">
        <v>502</v>
      </c>
      <c r="H1122" s="52">
        <v>0.2</v>
      </c>
      <c r="I1122" s="53">
        <v>15.39</v>
      </c>
      <c r="J1122" s="78">
        <v>3.07</v>
      </c>
    </row>
    <row r="1123" spans="1:10" ht="25.5" x14ac:dyDescent="0.2">
      <c r="A1123" s="77" t="s">
        <v>495</v>
      </c>
      <c r="B1123" s="50" t="s">
        <v>812</v>
      </c>
      <c r="C1123" s="49" t="s">
        <v>53</v>
      </c>
      <c r="D1123" s="49" t="s">
        <v>635</v>
      </c>
      <c r="E1123" s="134" t="s">
        <v>628</v>
      </c>
      <c r="F1123" s="134"/>
      <c r="G1123" s="51" t="s">
        <v>502</v>
      </c>
      <c r="H1123" s="52">
        <v>0.8</v>
      </c>
      <c r="I1123" s="53">
        <v>19.55</v>
      </c>
      <c r="J1123" s="78">
        <v>15.64</v>
      </c>
    </row>
    <row r="1124" spans="1:10" x14ac:dyDescent="0.2">
      <c r="A1124" s="79" t="s">
        <v>505</v>
      </c>
      <c r="B1124" s="55" t="s">
        <v>968</v>
      </c>
      <c r="C1124" s="54" t="s">
        <v>53</v>
      </c>
      <c r="D1124" s="54" t="s">
        <v>969</v>
      </c>
      <c r="E1124" s="135" t="s">
        <v>508</v>
      </c>
      <c r="F1124" s="135"/>
      <c r="G1124" s="56" t="s">
        <v>35</v>
      </c>
      <c r="H1124" s="57">
        <v>4</v>
      </c>
      <c r="I1124" s="58">
        <v>2.88</v>
      </c>
      <c r="J1124" s="80">
        <v>11.52</v>
      </c>
    </row>
    <row r="1125" spans="1:10" x14ac:dyDescent="0.2">
      <c r="A1125" s="79" t="s">
        <v>505</v>
      </c>
      <c r="B1125" s="55" t="s">
        <v>970</v>
      </c>
      <c r="C1125" s="54" t="s">
        <v>53</v>
      </c>
      <c r="D1125" s="54" t="s">
        <v>358</v>
      </c>
      <c r="E1125" s="135" t="s">
        <v>508</v>
      </c>
      <c r="F1125" s="135"/>
      <c r="G1125" s="56" t="s">
        <v>25</v>
      </c>
      <c r="H1125" s="57">
        <v>0.24</v>
      </c>
      <c r="I1125" s="58">
        <v>431.76</v>
      </c>
      <c r="J1125" s="80">
        <v>103.62</v>
      </c>
    </row>
    <row r="1126" spans="1:10" x14ac:dyDescent="0.2">
      <c r="A1126" s="81"/>
      <c r="B1126" s="82"/>
      <c r="C1126" s="82"/>
      <c r="D1126" s="82"/>
      <c r="E1126" s="82" t="s">
        <v>515</v>
      </c>
      <c r="F1126" s="83">
        <v>14.01</v>
      </c>
      <c r="G1126" s="82" t="s">
        <v>516</v>
      </c>
      <c r="H1126" s="83">
        <v>0</v>
      </c>
      <c r="I1126" s="82" t="s">
        <v>517</v>
      </c>
      <c r="J1126" s="84">
        <v>14.01</v>
      </c>
    </row>
    <row r="1127" spans="1:10" x14ac:dyDescent="0.2">
      <c r="A1127" s="81"/>
      <c r="B1127" s="82"/>
      <c r="C1127" s="82"/>
      <c r="D1127" s="82"/>
      <c r="E1127" s="82" t="s">
        <v>518</v>
      </c>
      <c r="F1127" s="83">
        <v>32.15</v>
      </c>
      <c r="G1127" s="82"/>
      <c r="H1127" s="136" t="s">
        <v>519</v>
      </c>
      <c r="I1127" s="136"/>
      <c r="J1127" s="84">
        <v>166</v>
      </c>
    </row>
    <row r="1128" spans="1:10" ht="15" thickBot="1" x14ac:dyDescent="0.25">
      <c r="A1128" s="85"/>
      <c r="B1128" s="86"/>
      <c r="C1128" s="86"/>
      <c r="D1128" s="86"/>
      <c r="E1128" s="86"/>
      <c r="F1128" s="86"/>
      <c r="G1128" s="86" t="s">
        <v>520</v>
      </c>
      <c r="H1128" s="87">
        <v>2</v>
      </c>
      <c r="I1128" s="86" t="s">
        <v>521</v>
      </c>
      <c r="J1128" s="88">
        <v>332</v>
      </c>
    </row>
    <row r="1129" spans="1:10" ht="15" thickTop="1" x14ac:dyDescent="0.2">
      <c r="A1129" s="89"/>
      <c r="B1129" s="60"/>
      <c r="C1129" s="60"/>
      <c r="D1129" s="60"/>
      <c r="E1129" s="60"/>
      <c r="F1129" s="60"/>
      <c r="G1129" s="60"/>
      <c r="H1129" s="60"/>
      <c r="I1129" s="60"/>
      <c r="J1129" s="90"/>
    </row>
    <row r="1130" spans="1:10" ht="15" x14ac:dyDescent="0.2">
      <c r="A1130" s="73" t="s">
        <v>359</v>
      </c>
      <c r="B1130" s="42" t="s">
        <v>10</v>
      </c>
      <c r="C1130" s="41" t="s">
        <v>11</v>
      </c>
      <c r="D1130" s="41" t="s">
        <v>12</v>
      </c>
      <c r="E1130" s="137" t="s">
        <v>492</v>
      </c>
      <c r="F1130" s="137"/>
      <c r="G1130" s="43" t="s">
        <v>13</v>
      </c>
      <c r="H1130" s="42" t="s">
        <v>14</v>
      </c>
      <c r="I1130" s="42" t="s">
        <v>15</v>
      </c>
      <c r="J1130" s="74" t="s">
        <v>17</v>
      </c>
    </row>
    <row r="1131" spans="1:10" x14ac:dyDescent="0.2">
      <c r="A1131" s="75" t="s">
        <v>493</v>
      </c>
      <c r="B1131" s="45" t="s">
        <v>357</v>
      </c>
      <c r="C1131" s="44" t="s">
        <v>53</v>
      </c>
      <c r="D1131" s="44" t="s">
        <v>358</v>
      </c>
      <c r="E1131" s="133" t="s">
        <v>628</v>
      </c>
      <c r="F1131" s="133"/>
      <c r="G1131" s="46" t="s">
        <v>35</v>
      </c>
      <c r="H1131" s="47">
        <v>1</v>
      </c>
      <c r="I1131" s="48">
        <v>133.85</v>
      </c>
      <c r="J1131" s="76">
        <v>133.85</v>
      </c>
    </row>
    <row r="1132" spans="1:10" ht="25.5" x14ac:dyDescent="0.2">
      <c r="A1132" s="77" t="s">
        <v>495</v>
      </c>
      <c r="B1132" s="50" t="s">
        <v>966</v>
      </c>
      <c r="C1132" s="49" t="s">
        <v>53</v>
      </c>
      <c r="D1132" s="49" t="s">
        <v>967</v>
      </c>
      <c r="E1132" s="134" t="s">
        <v>628</v>
      </c>
      <c r="F1132" s="134"/>
      <c r="G1132" s="51" t="s">
        <v>502</v>
      </c>
      <c r="H1132" s="52">
        <v>0.2</v>
      </c>
      <c r="I1132" s="53">
        <v>15.39</v>
      </c>
      <c r="J1132" s="78">
        <v>3.07</v>
      </c>
    </row>
    <row r="1133" spans="1:10" ht="25.5" x14ac:dyDescent="0.2">
      <c r="A1133" s="77" t="s">
        <v>495</v>
      </c>
      <c r="B1133" s="50" t="s">
        <v>812</v>
      </c>
      <c r="C1133" s="49" t="s">
        <v>53</v>
      </c>
      <c r="D1133" s="49" t="s">
        <v>635</v>
      </c>
      <c r="E1133" s="134" t="s">
        <v>628</v>
      </c>
      <c r="F1133" s="134"/>
      <c r="G1133" s="51" t="s">
        <v>502</v>
      </c>
      <c r="H1133" s="52">
        <v>0.8</v>
      </c>
      <c r="I1133" s="53">
        <v>19.55</v>
      </c>
      <c r="J1133" s="78">
        <v>15.64</v>
      </c>
    </row>
    <row r="1134" spans="1:10" x14ac:dyDescent="0.2">
      <c r="A1134" s="79" t="s">
        <v>505</v>
      </c>
      <c r="B1134" s="55" t="s">
        <v>968</v>
      </c>
      <c r="C1134" s="54" t="s">
        <v>53</v>
      </c>
      <c r="D1134" s="54" t="s">
        <v>969</v>
      </c>
      <c r="E1134" s="135" t="s">
        <v>508</v>
      </c>
      <c r="F1134" s="135"/>
      <c r="G1134" s="56" t="s">
        <v>35</v>
      </c>
      <c r="H1134" s="57">
        <v>4</v>
      </c>
      <c r="I1134" s="58">
        <v>2.88</v>
      </c>
      <c r="J1134" s="80">
        <v>11.52</v>
      </c>
    </row>
    <row r="1135" spans="1:10" x14ac:dyDescent="0.2">
      <c r="A1135" s="79" t="s">
        <v>505</v>
      </c>
      <c r="B1135" s="55" t="s">
        <v>970</v>
      </c>
      <c r="C1135" s="54" t="s">
        <v>53</v>
      </c>
      <c r="D1135" s="54" t="s">
        <v>358</v>
      </c>
      <c r="E1135" s="135" t="s">
        <v>508</v>
      </c>
      <c r="F1135" s="135"/>
      <c r="G1135" s="56" t="s">
        <v>25</v>
      </c>
      <c r="H1135" s="57">
        <v>0.24</v>
      </c>
      <c r="I1135" s="58">
        <v>431.76</v>
      </c>
      <c r="J1135" s="80">
        <v>103.62</v>
      </c>
    </row>
    <row r="1136" spans="1:10" x14ac:dyDescent="0.2">
      <c r="A1136" s="81"/>
      <c r="B1136" s="82"/>
      <c r="C1136" s="82"/>
      <c r="D1136" s="82"/>
      <c r="E1136" s="82" t="s">
        <v>515</v>
      </c>
      <c r="F1136" s="83">
        <v>14.01</v>
      </c>
      <c r="G1136" s="82" t="s">
        <v>516</v>
      </c>
      <c r="H1136" s="83">
        <v>0</v>
      </c>
      <c r="I1136" s="82" t="s">
        <v>517</v>
      </c>
      <c r="J1136" s="84">
        <v>14.01</v>
      </c>
    </row>
    <row r="1137" spans="1:10" x14ac:dyDescent="0.2">
      <c r="A1137" s="81"/>
      <c r="B1137" s="82"/>
      <c r="C1137" s="82"/>
      <c r="D1137" s="82"/>
      <c r="E1137" s="82" t="s">
        <v>518</v>
      </c>
      <c r="F1137" s="83">
        <v>32.15</v>
      </c>
      <c r="G1137" s="82"/>
      <c r="H1137" s="136" t="s">
        <v>519</v>
      </c>
      <c r="I1137" s="136"/>
      <c r="J1137" s="84">
        <v>166</v>
      </c>
    </row>
    <row r="1138" spans="1:10" ht="15" thickBot="1" x14ac:dyDescent="0.25">
      <c r="A1138" s="85"/>
      <c r="B1138" s="86"/>
      <c r="C1138" s="86"/>
      <c r="D1138" s="86"/>
      <c r="E1138" s="86"/>
      <c r="F1138" s="86"/>
      <c r="G1138" s="86" t="s">
        <v>520</v>
      </c>
      <c r="H1138" s="87">
        <v>3</v>
      </c>
      <c r="I1138" s="86" t="s">
        <v>521</v>
      </c>
      <c r="J1138" s="88">
        <v>498</v>
      </c>
    </row>
    <row r="1139" spans="1:10" ht="15" thickTop="1" x14ac:dyDescent="0.2">
      <c r="A1139" s="89"/>
      <c r="B1139" s="60"/>
      <c r="C1139" s="60"/>
      <c r="D1139" s="60"/>
      <c r="E1139" s="60"/>
      <c r="F1139" s="60"/>
      <c r="G1139" s="60"/>
      <c r="H1139" s="60"/>
      <c r="I1139" s="60"/>
      <c r="J1139" s="90"/>
    </row>
    <row r="1140" spans="1:10" ht="15" x14ac:dyDescent="0.2">
      <c r="A1140" s="73" t="s">
        <v>360</v>
      </c>
      <c r="B1140" s="42" t="s">
        <v>10</v>
      </c>
      <c r="C1140" s="41" t="s">
        <v>11</v>
      </c>
      <c r="D1140" s="41" t="s">
        <v>12</v>
      </c>
      <c r="E1140" s="137" t="s">
        <v>492</v>
      </c>
      <c r="F1140" s="137"/>
      <c r="G1140" s="43" t="s">
        <v>13</v>
      </c>
      <c r="H1140" s="42" t="s">
        <v>14</v>
      </c>
      <c r="I1140" s="42" t="s">
        <v>15</v>
      </c>
      <c r="J1140" s="74" t="s">
        <v>17</v>
      </c>
    </row>
    <row r="1141" spans="1:10" x14ac:dyDescent="0.2">
      <c r="A1141" s="75" t="s">
        <v>493</v>
      </c>
      <c r="B1141" s="45" t="s">
        <v>361</v>
      </c>
      <c r="C1141" s="44" t="s">
        <v>237</v>
      </c>
      <c r="D1141" s="44" t="s">
        <v>362</v>
      </c>
      <c r="E1141" s="133" t="s">
        <v>971</v>
      </c>
      <c r="F1141" s="133"/>
      <c r="G1141" s="46" t="s">
        <v>35</v>
      </c>
      <c r="H1141" s="47">
        <v>1</v>
      </c>
      <c r="I1141" s="48">
        <v>1866.79</v>
      </c>
      <c r="J1141" s="76">
        <v>1866.79</v>
      </c>
    </row>
    <row r="1142" spans="1:10" ht="25.5" x14ac:dyDescent="0.2">
      <c r="A1142" s="77" t="s">
        <v>495</v>
      </c>
      <c r="B1142" s="50" t="s">
        <v>920</v>
      </c>
      <c r="C1142" s="49" t="s">
        <v>23</v>
      </c>
      <c r="D1142" s="49" t="s">
        <v>894</v>
      </c>
      <c r="E1142" s="134" t="s">
        <v>501</v>
      </c>
      <c r="F1142" s="134"/>
      <c r="G1142" s="51" t="s">
        <v>502</v>
      </c>
      <c r="H1142" s="52">
        <v>1.429</v>
      </c>
      <c r="I1142" s="53">
        <v>17.18</v>
      </c>
      <c r="J1142" s="78">
        <v>24.55</v>
      </c>
    </row>
    <row r="1143" spans="1:10" ht="25.5" x14ac:dyDescent="0.2">
      <c r="A1143" s="77" t="s">
        <v>495</v>
      </c>
      <c r="B1143" s="50" t="s">
        <v>738</v>
      </c>
      <c r="C1143" s="49" t="s">
        <v>23</v>
      </c>
      <c r="D1143" s="49" t="s">
        <v>739</v>
      </c>
      <c r="E1143" s="134" t="s">
        <v>501</v>
      </c>
      <c r="F1143" s="134"/>
      <c r="G1143" s="51" t="s">
        <v>502</v>
      </c>
      <c r="H1143" s="52">
        <v>1.2250000000000001</v>
      </c>
      <c r="I1143" s="53">
        <v>21.48</v>
      </c>
      <c r="J1143" s="78">
        <v>26.31</v>
      </c>
    </row>
    <row r="1144" spans="1:10" ht="25.5" x14ac:dyDescent="0.2">
      <c r="A1144" s="79" t="s">
        <v>505</v>
      </c>
      <c r="B1144" s="55" t="s">
        <v>972</v>
      </c>
      <c r="C1144" s="54" t="s">
        <v>237</v>
      </c>
      <c r="D1144" s="54" t="s">
        <v>973</v>
      </c>
      <c r="E1144" s="135" t="s">
        <v>508</v>
      </c>
      <c r="F1144" s="135"/>
      <c r="G1144" s="56" t="s">
        <v>35</v>
      </c>
      <c r="H1144" s="57">
        <v>1</v>
      </c>
      <c r="I1144" s="58">
        <v>1815.78</v>
      </c>
      <c r="J1144" s="80">
        <v>1815.78</v>
      </c>
    </row>
    <row r="1145" spans="1:10" x14ac:dyDescent="0.2">
      <c r="A1145" s="79" t="s">
        <v>505</v>
      </c>
      <c r="B1145" s="55" t="s">
        <v>974</v>
      </c>
      <c r="C1145" s="54" t="s">
        <v>237</v>
      </c>
      <c r="D1145" s="54" t="s">
        <v>975</v>
      </c>
      <c r="E1145" s="135" t="s">
        <v>508</v>
      </c>
      <c r="F1145" s="135"/>
      <c r="G1145" s="56" t="s">
        <v>130</v>
      </c>
      <c r="H1145" s="57">
        <v>0.6</v>
      </c>
      <c r="I1145" s="58">
        <v>0.25</v>
      </c>
      <c r="J1145" s="80">
        <v>0.15</v>
      </c>
    </row>
    <row r="1146" spans="1:10" x14ac:dyDescent="0.2">
      <c r="A1146" s="81"/>
      <c r="B1146" s="82"/>
      <c r="C1146" s="82"/>
      <c r="D1146" s="82"/>
      <c r="E1146" s="82" t="s">
        <v>515</v>
      </c>
      <c r="F1146" s="83">
        <v>39.46</v>
      </c>
      <c r="G1146" s="82" t="s">
        <v>516</v>
      </c>
      <c r="H1146" s="83">
        <v>0</v>
      </c>
      <c r="I1146" s="82" t="s">
        <v>517</v>
      </c>
      <c r="J1146" s="84">
        <v>39.46</v>
      </c>
    </row>
    <row r="1147" spans="1:10" x14ac:dyDescent="0.2">
      <c r="A1147" s="81"/>
      <c r="B1147" s="82"/>
      <c r="C1147" s="82"/>
      <c r="D1147" s="82"/>
      <c r="E1147" s="82" t="s">
        <v>518</v>
      </c>
      <c r="F1147" s="83">
        <v>448.4</v>
      </c>
      <c r="G1147" s="82"/>
      <c r="H1147" s="136" t="s">
        <v>519</v>
      </c>
      <c r="I1147" s="136"/>
      <c r="J1147" s="84">
        <v>2315.19</v>
      </c>
    </row>
    <row r="1148" spans="1:10" ht="15" thickBot="1" x14ac:dyDescent="0.25">
      <c r="A1148" s="85"/>
      <c r="B1148" s="86"/>
      <c r="C1148" s="86"/>
      <c r="D1148" s="86"/>
      <c r="E1148" s="86"/>
      <c r="F1148" s="86"/>
      <c r="G1148" s="86" t="s">
        <v>520</v>
      </c>
      <c r="H1148" s="87">
        <v>2</v>
      </c>
      <c r="I1148" s="86" t="s">
        <v>521</v>
      </c>
      <c r="J1148" s="88">
        <v>4630.38</v>
      </c>
    </row>
    <row r="1149" spans="1:10" ht="15" thickTop="1" x14ac:dyDescent="0.2">
      <c r="A1149" s="89"/>
      <c r="B1149" s="60"/>
      <c r="C1149" s="60"/>
      <c r="D1149" s="60"/>
      <c r="E1149" s="60"/>
      <c r="F1149" s="60"/>
      <c r="G1149" s="60"/>
      <c r="H1149" s="60"/>
      <c r="I1149" s="60"/>
      <c r="J1149" s="90"/>
    </row>
    <row r="1150" spans="1:10" ht="15" x14ac:dyDescent="0.2">
      <c r="A1150" s="73" t="s">
        <v>363</v>
      </c>
      <c r="B1150" s="42" t="s">
        <v>10</v>
      </c>
      <c r="C1150" s="41" t="s">
        <v>11</v>
      </c>
      <c r="D1150" s="41" t="s">
        <v>12</v>
      </c>
      <c r="E1150" s="137" t="s">
        <v>492</v>
      </c>
      <c r="F1150" s="137"/>
      <c r="G1150" s="43" t="s">
        <v>13</v>
      </c>
      <c r="H1150" s="42" t="s">
        <v>14</v>
      </c>
      <c r="I1150" s="42" t="s">
        <v>15</v>
      </c>
      <c r="J1150" s="74" t="s">
        <v>17</v>
      </c>
    </row>
    <row r="1151" spans="1:10" x14ac:dyDescent="0.2">
      <c r="A1151" s="75" t="s">
        <v>493</v>
      </c>
      <c r="B1151" s="45" t="s">
        <v>364</v>
      </c>
      <c r="C1151" s="44" t="s">
        <v>53</v>
      </c>
      <c r="D1151" s="44" t="s">
        <v>365</v>
      </c>
      <c r="E1151" s="133" t="s">
        <v>628</v>
      </c>
      <c r="F1151" s="133"/>
      <c r="G1151" s="46" t="s">
        <v>35</v>
      </c>
      <c r="H1151" s="47">
        <v>1</v>
      </c>
      <c r="I1151" s="48">
        <v>289.20999999999998</v>
      </c>
      <c r="J1151" s="76">
        <v>289.20999999999998</v>
      </c>
    </row>
    <row r="1152" spans="1:10" ht="25.5" x14ac:dyDescent="0.2">
      <c r="A1152" s="77" t="s">
        <v>495</v>
      </c>
      <c r="B1152" s="50" t="s">
        <v>976</v>
      </c>
      <c r="C1152" s="49" t="s">
        <v>53</v>
      </c>
      <c r="D1152" s="49" t="s">
        <v>977</v>
      </c>
      <c r="E1152" s="134" t="s">
        <v>628</v>
      </c>
      <c r="F1152" s="134"/>
      <c r="G1152" s="51" t="s">
        <v>44</v>
      </c>
      <c r="H1152" s="52">
        <v>0.03</v>
      </c>
      <c r="I1152" s="53">
        <v>70.05</v>
      </c>
      <c r="J1152" s="78">
        <v>2.1</v>
      </c>
    </row>
    <row r="1153" spans="1:10" ht="25.5" x14ac:dyDescent="0.2">
      <c r="A1153" s="77" t="s">
        <v>495</v>
      </c>
      <c r="B1153" s="50" t="s">
        <v>978</v>
      </c>
      <c r="C1153" s="49" t="s">
        <v>53</v>
      </c>
      <c r="D1153" s="49" t="s">
        <v>979</v>
      </c>
      <c r="E1153" s="134" t="s">
        <v>628</v>
      </c>
      <c r="F1153" s="134"/>
      <c r="G1153" s="51" t="s">
        <v>44</v>
      </c>
      <c r="H1153" s="52">
        <v>0.02</v>
      </c>
      <c r="I1153" s="53">
        <v>46.11</v>
      </c>
      <c r="J1153" s="78">
        <v>0.92</v>
      </c>
    </row>
    <row r="1154" spans="1:10" ht="25.5" x14ac:dyDescent="0.2">
      <c r="A1154" s="77" t="s">
        <v>495</v>
      </c>
      <c r="B1154" s="50" t="s">
        <v>980</v>
      </c>
      <c r="C1154" s="49" t="s">
        <v>53</v>
      </c>
      <c r="D1154" s="49" t="s">
        <v>981</v>
      </c>
      <c r="E1154" s="134" t="s">
        <v>628</v>
      </c>
      <c r="F1154" s="134"/>
      <c r="G1154" s="51" t="s">
        <v>44</v>
      </c>
      <c r="H1154" s="52">
        <v>0.02</v>
      </c>
      <c r="I1154" s="53">
        <v>502.9</v>
      </c>
      <c r="J1154" s="78">
        <v>10.050000000000001</v>
      </c>
    </row>
    <row r="1155" spans="1:10" ht="25.5" x14ac:dyDescent="0.2">
      <c r="A1155" s="77" t="s">
        <v>495</v>
      </c>
      <c r="B1155" s="50" t="s">
        <v>982</v>
      </c>
      <c r="C1155" s="49" t="s">
        <v>53</v>
      </c>
      <c r="D1155" s="49" t="s">
        <v>983</v>
      </c>
      <c r="E1155" s="134" t="s">
        <v>628</v>
      </c>
      <c r="F1155" s="134"/>
      <c r="G1155" s="51" t="s">
        <v>44</v>
      </c>
      <c r="H1155" s="52">
        <v>7.0000000000000007E-2</v>
      </c>
      <c r="I1155" s="53">
        <v>2739.54</v>
      </c>
      <c r="J1155" s="78">
        <v>191.76</v>
      </c>
    </row>
    <row r="1156" spans="1:10" ht="25.5" x14ac:dyDescent="0.2">
      <c r="A1156" s="77" t="s">
        <v>495</v>
      </c>
      <c r="B1156" s="50" t="s">
        <v>984</v>
      </c>
      <c r="C1156" s="49" t="s">
        <v>53</v>
      </c>
      <c r="D1156" s="49" t="s">
        <v>985</v>
      </c>
      <c r="E1156" s="134" t="s">
        <v>628</v>
      </c>
      <c r="F1156" s="134"/>
      <c r="G1156" s="51" t="s">
        <v>25</v>
      </c>
      <c r="H1156" s="52">
        <v>0.48</v>
      </c>
      <c r="I1156" s="53">
        <v>55.27</v>
      </c>
      <c r="J1156" s="78">
        <v>26.52</v>
      </c>
    </row>
    <row r="1157" spans="1:10" ht="25.5" x14ac:dyDescent="0.2">
      <c r="A1157" s="77" t="s">
        <v>495</v>
      </c>
      <c r="B1157" s="50" t="s">
        <v>986</v>
      </c>
      <c r="C1157" s="49" t="s">
        <v>53</v>
      </c>
      <c r="D1157" s="49" t="s">
        <v>987</v>
      </c>
      <c r="E1157" s="134" t="s">
        <v>628</v>
      </c>
      <c r="F1157" s="134"/>
      <c r="G1157" s="51" t="s">
        <v>25</v>
      </c>
      <c r="H1157" s="52">
        <v>1.2</v>
      </c>
      <c r="I1157" s="53">
        <v>9.56</v>
      </c>
      <c r="J1157" s="78">
        <v>11.47</v>
      </c>
    </row>
    <row r="1158" spans="1:10" ht="25.5" x14ac:dyDescent="0.2">
      <c r="A1158" s="77" t="s">
        <v>495</v>
      </c>
      <c r="B1158" s="50" t="s">
        <v>988</v>
      </c>
      <c r="C1158" s="49" t="s">
        <v>53</v>
      </c>
      <c r="D1158" s="49" t="s">
        <v>989</v>
      </c>
      <c r="E1158" s="134" t="s">
        <v>628</v>
      </c>
      <c r="F1158" s="134"/>
      <c r="G1158" s="51" t="s">
        <v>25</v>
      </c>
      <c r="H1158" s="52">
        <v>1.2</v>
      </c>
      <c r="I1158" s="53">
        <v>38.659999999999997</v>
      </c>
      <c r="J1158" s="78">
        <v>46.39</v>
      </c>
    </row>
    <row r="1159" spans="1:10" x14ac:dyDescent="0.2">
      <c r="A1159" s="81"/>
      <c r="B1159" s="82"/>
      <c r="C1159" s="82"/>
      <c r="D1159" s="82"/>
      <c r="E1159" s="82" t="s">
        <v>515</v>
      </c>
      <c r="F1159" s="83">
        <v>112.44</v>
      </c>
      <c r="G1159" s="82" t="s">
        <v>516</v>
      </c>
      <c r="H1159" s="83">
        <v>0</v>
      </c>
      <c r="I1159" s="82" t="s">
        <v>517</v>
      </c>
      <c r="J1159" s="84">
        <v>112.44</v>
      </c>
    </row>
    <row r="1160" spans="1:10" x14ac:dyDescent="0.2">
      <c r="A1160" s="81"/>
      <c r="B1160" s="82"/>
      <c r="C1160" s="82"/>
      <c r="D1160" s="82"/>
      <c r="E1160" s="82" t="s">
        <v>518</v>
      </c>
      <c r="F1160" s="83">
        <v>69.459999999999994</v>
      </c>
      <c r="G1160" s="82"/>
      <c r="H1160" s="136" t="s">
        <v>519</v>
      </c>
      <c r="I1160" s="136"/>
      <c r="J1160" s="84">
        <v>358.67</v>
      </c>
    </row>
    <row r="1161" spans="1:10" ht="15" thickBot="1" x14ac:dyDescent="0.25">
      <c r="A1161" s="85"/>
      <c r="B1161" s="86"/>
      <c r="C1161" s="86"/>
      <c r="D1161" s="86"/>
      <c r="E1161" s="86"/>
      <c r="F1161" s="86"/>
      <c r="G1161" s="86" t="s">
        <v>520</v>
      </c>
      <c r="H1161" s="87">
        <v>2</v>
      </c>
      <c r="I1161" s="86" t="s">
        <v>521</v>
      </c>
      <c r="J1161" s="88">
        <v>717.34</v>
      </c>
    </row>
    <row r="1162" spans="1:10" ht="15" thickTop="1" x14ac:dyDescent="0.2">
      <c r="A1162" s="89"/>
      <c r="B1162" s="60"/>
      <c r="C1162" s="60"/>
      <c r="D1162" s="60"/>
      <c r="E1162" s="60"/>
      <c r="F1162" s="60"/>
      <c r="G1162" s="60"/>
      <c r="H1162" s="60"/>
      <c r="I1162" s="60"/>
      <c r="J1162" s="90"/>
    </row>
    <row r="1163" spans="1:10" x14ac:dyDescent="0.2">
      <c r="A1163" s="91" t="s">
        <v>366</v>
      </c>
      <c r="B1163" s="39"/>
      <c r="C1163" s="39"/>
      <c r="D1163" s="39" t="s">
        <v>367</v>
      </c>
      <c r="E1163" s="39"/>
      <c r="F1163" s="138"/>
      <c r="G1163" s="138"/>
      <c r="H1163" s="40"/>
      <c r="I1163" s="39"/>
      <c r="J1163" s="92">
        <v>830.21</v>
      </c>
    </row>
    <row r="1164" spans="1:10" ht="15" x14ac:dyDescent="0.2">
      <c r="A1164" s="73"/>
      <c r="B1164" s="42" t="s">
        <v>10</v>
      </c>
      <c r="C1164" s="41" t="s">
        <v>11</v>
      </c>
      <c r="D1164" s="41" t="s">
        <v>12</v>
      </c>
      <c r="E1164" s="137" t="s">
        <v>492</v>
      </c>
      <c r="F1164" s="137"/>
      <c r="G1164" s="43" t="s">
        <v>13</v>
      </c>
      <c r="H1164" s="42" t="s">
        <v>14</v>
      </c>
      <c r="I1164" s="42" t="s">
        <v>15</v>
      </c>
      <c r="J1164" s="74" t="s">
        <v>17</v>
      </c>
    </row>
    <row r="1165" spans="1:10" ht="38.25" x14ac:dyDescent="0.2">
      <c r="A1165" s="93" t="s">
        <v>505</v>
      </c>
      <c r="B1165" s="62" t="s">
        <v>369</v>
      </c>
      <c r="C1165" s="61" t="s">
        <v>23</v>
      </c>
      <c r="D1165" s="61" t="s">
        <v>370</v>
      </c>
      <c r="E1165" s="139" t="s">
        <v>508</v>
      </c>
      <c r="F1165" s="139"/>
      <c r="G1165" s="63" t="s">
        <v>35</v>
      </c>
      <c r="H1165" s="64">
        <v>1</v>
      </c>
      <c r="I1165" s="65">
        <v>16.57</v>
      </c>
      <c r="J1165" s="94">
        <v>16.57</v>
      </c>
    </row>
    <row r="1166" spans="1:10" x14ac:dyDescent="0.2">
      <c r="A1166" s="81"/>
      <c r="B1166" s="82"/>
      <c r="C1166" s="82"/>
      <c r="D1166" s="82"/>
      <c r="E1166" s="82" t="s">
        <v>515</v>
      </c>
      <c r="F1166" s="83">
        <v>0</v>
      </c>
      <c r="G1166" s="82" t="s">
        <v>516</v>
      </c>
      <c r="H1166" s="83">
        <v>0</v>
      </c>
      <c r="I1166" s="82" t="s">
        <v>517</v>
      </c>
      <c r="J1166" s="84">
        <v>0</v>
      </c>
    </row>
    <row r="1167" spans="1:10" x14ac:dyDescent="0.2">
      <c r="A1167" s="81"/>
      <c r="B1167" s="82"/>
      <c r="C1167" s="82"/>
      <c r="D1167" s="82"/>
      <c r="E1167" s="82" t="s">
        <v>518</v>
      </c>
      <c r="F1167" s="83">
        <v>3.98</v>
      </c>
      <c r="G1167" s="82"/>
      <c r="H1167" s="136" t="s">
        <v>519</v>
      </c>
      <c r="I1167" s="136"/>
      <c r="J1167" s="84">
        <v>20.55</v>
      </c>
    </row>
    <row r="1168" spans="1:10" ht="15" thickBot="1" x14ac:dyDescent="0.25">
      <c r="A1168" s="85"/>
      <c r="B1168" s="86"/>
      <c r="C1168" s="86"/>
      <c r="D1168" s="86"/>
      <c r="E1168" s="86"/>
      <c r="F1168" s="86"/>
      <c r="G1168" s="86" t="s">
        <v>520</v>
      </c>
      <c r="H1168" s="87">
        <v>2</v>
      </c>
      <c r="I1168" s="86" t="s">
        <v>521</v>
      </c>
      <c r="J1168" s="88">
        <v>41.1</v>
      </c>
    </row>
    <row r="1169" spans="1:10" ht="15" thickTop="1" x14ac:dyDescent="0.2">
      <c r="A1169" s="89"/>
      <c r="B1169" s="60"/>
      <c r="C1169" s="60"/>
      <c r="D1169" s="60"/>
      <c r="E1169" s="60"/>
      <c r="F1169" s="60"/>
      <c r="G1169" s="60"/>
      <c r="H1169" s="60"/>
      <c r="I1169" s="60"/>
      <c r="J1169" s="90"/>
    </row>
    <row r="1170" spans="1:10" ht="15" x14ac:dyDescent="0.2">
      <c r="A1170" s="73" t="s">
        <v>371</v>
      </c>
      <c r="B1170" s="42" t="s">
        <v>10</v>
      </c>
      <c r="C1170" s="41" t="s">
        <v>11</v>
      </c>
      <c r="D1170" s="41" t="s">
        <v>12</v>
      </c>
      <c r="E1170" s="137" t="s">
        <v>492</v>
      </c>
      <c r="F1170" s="137"/>
      <c r="G1170" s="43" t="s">
        <v>13</v>
      </c>
      <c r="H1170" s="42" t="s">
        <v>14</v>
      </c>
      <c r="I1170" s="42" t="s">
        <v>15</v>
      </c>
      <c r="J1170" s="74" t="s">
        <v>17</v>
      </c>
    </row>
    <row r="1171" spans="1:10" x14ac:dyDescent="0.2">
      <c r="A1171" s="75" t="s">
        <v>493</v>
      </c>
      <c r="B1171" s="45" t="s">
        <v>372</v>
      </c>
      <c r="C1171" s="44" t="s">
        <v>53</v>
      </c>
      <c r="D1171" s="44" t="s">
        <v>373</v>
      </c>
      <c r="E1171" s="133" t="s">
        <v>628</v>
      </c>
      <c r="F1171" s="133"/>
      <c r="G1171" s="46" t="s">
        <v>35</v>
      </c>
      <c r="H1171" s="47">
        <v>1</v>
      </c>
      <c r="I1171" s="48">
        <v>254.44</v>
      </c>
      <c r="J1171" s="76">
        <v>254.44</v>
      </c>
    </row>
    <row r="1172" spans="1:10" ht="25.5" x14ac:dyDescent="0.2">
      <c r="A1172" s="77" t="s">
        <v>495</v>
      </c>
      <c r="B1172" s="50" t="s">
        <v>966</v>
      </c>
      <c r="C1172" s="49" t="s">
        <v>53</v>
      </c>
      <c r="D1172" s="49" t="s">
        <v>967</v>
      </c>
      <c r="E1172" s="134" t="s">
        <v>628</v>
      </c>
      <c r="F1172" s="134"/>
      <c r="G1172" s="51" t="s">
        <v>502</v>
      </c>
      <c r="H1172" s="52">
        <v>0.5</v>
      </c>
      <c r="I1172" s="53">
        <v>15.39</v>
      </c>
      <c r="J1172" s="78">
        <v>7.69</v>
      </c>
    </row>
    <row r="1173" spans="1:10" ht="25.5" x14ac:dyDescent="0.2">
      <c r="A1173" s="77" t="s">
        <v>495</v>
      </c>
      <c r="B1173" s="50" t="s">
        <v>812</v>
      </c>
      <c r="C1173" s="49" t="s">
        <v>53</v>
      </c>
      <c r="D1173" s="49" t="s">
        <v>635</v>
      </c>
      <c r="E1173" s="134" t="s">
        <v>628</v>
      </c>
      <c r="F1173" s="134"/>
      <c r="G1173" s="51" t="s">
        <v>502</v>
      </c>
      <c r="H1173" s="52">
        <v>0.5</v>
      </c>
      <c r="I1173" s="53">
        <v>19.55</v>
      </c>
      <c r="J1173" s="78">
        <v>9.77</v>
      </c>
    </row>
    <row r="1174" spans="1:10" x14ac:dyDescent="0.2">
      <c r="A1174" s="79" t="s">
        <v>505</v>
      </c>
      <c r="B1174" s="55" t="s">
        <v>990</v>
      </c>
      <c r="C1174" s="54" t="s">
        <v>53</v>
      </c>
      <c r="D1174" s="54" t="s">
        <v>373</v>
      </c>
      <c r="E1174" s="135" t="s">
        <v>508</v>
      </c>
      <c r="F1174" s="135"/>
      <c r="G1174" s="56" t="s">
        <v>35</v>
      </c>
      <c r="H1174" s="57">
        <v>1</v>
      </c>
      <c r="I1174" s="58">
        <v>236.98</v>
      </c>
      <c r="J1174" s="80">
        <v>236.98</v>
      </c>
    </row>
    <row r="1175" spans="1:10" x14ac:dyDescent="0.2">
      <c r="A1175" s="81"/>
      <c r="B1175" s="82"/>
      <c r="C1175" s="82"/>
      <c r="D1175" s="82"/>
      <c r="E1175" s="82" t="s">
        <v>515</v>
      </c>
      <c r="F1175" s="83">
        <v>12.76</v>
      </c>
      <c r="G1175" s="82" t="s">
        <v>516</v>
      </c>
      <c r="H1175" s="83">
        <v>0</v>
      </c>
      <c r="I1175" s="82" t="s">
        <v>517</v>
      </c>
      <c r="J1175" s="84">
        <v>12.76</v>
      </c>
    </row>
    <row r="1176" spans="1:10" x14ac:dyDescent="0.2">
      <c r="A1176" s="81"/>
      <c r="B1176" s="82"/>
      <c r="C1176" s="82"/>
      <c r="D1176" s="82"/>
      <c r="E1176" s="82" t="s">
        <v>518</v>
      </c>
      <c r="F1176" s="83">
        <v>61.11</v>
      </c>
      <c r="G1176" s="82"/>
      <c r="H1176" s="136" t="s">
        <v>519</v>
      </c>
      <c r="I1176" s="136"/>
      <c r="J1176" s="84">
        <v>315.55</v>
      </c>
    </row>
    <row r="1177" spans="1:10" ht="15" thickBot="1" x14ac:dyDescent="0.25">
      <c r="A1177" s="85"/>
      <c r="B1177" s="86"/>
      <c r="C1177" s="86"/>
      <c r="D1177" s="86"/>
      <c r="E1177" s="86"/>
      <c r="F1177" s="86"/>
      <c r="G1177" s="86" t="s">
        <v>520</v>
      </c>
      <c r="H1177" s="87">
        <v>2</v>
      </c>
      <c r="I1177" s="86" t="s">
        <v>521</v>
      </c>
      <c r="J1177" s="88">
        <v>631.1</v>
      </c>
    </row>
    <row r="1178" spans="1:10" ht="15" thickTop="1" x14ac:dyDescent="0.2">
      <c r="A1178" s="89"/>
      <c r="B1178" s="60"/>
      <c r="C1178" s="60"/>
      <c r="D1178" s="60"/>
      <c r="E1178" s="60"/>
      <c r="F1178" s="60"/>
      <c r="G1178" s="60"/>
      <c r="H1178" s="60"/>
      <c r="I1178" s="60"/>
      <c r="J1178" s="90"/>
    </row>
    <row r="1179" spans="1:10" ht="15" x14ac:dyDescent="0.2">
      <c r="A1179" s="73" t="s">
        <v>374</v>
      </c>
      <c r="B1179" s="42" t="s">
        <v>10</v>
      </c>
      <c r="C1179" s="41" t="s">
        <v>11</v>
      </c>
      <c r="D1179" s="41" t="s">
        <v>12</v>
      </c>
      <c r="E1179" s="137" t="s">
        <v>492</v>
      </c>
      <c r="F1179" s="137"/>
      <c r="G1179" s="43" t="s">
        <v>13</v>
      </c>
      <c r="H1179" s="42" t="s">
        <v>14</v>
      </c>
      <c r="I1179" s="42" t="s">
        <v>15</v>
      </c>
      <c r="J1179" s="74" t="s">
        <v>17</v>
      </c>
    </row>
    <row r="1180" spans="1:10" x14ac:dyDescent="0.2">
      <c r="A1180" s="75" t="s">
        <v>493</v>
      </c>
      <c r="B1180" s="45" t="s">
        <v>375</v>
      </c>
      <c r="C1180" s="44" t="s">
        <v>53</v>
      </c>
      <c r="D1180" s="44" t="s">
        <v>376</v>
      </c>
      <c r="E1180" s="133" t="s">
        <v>628</v>
      </c>
      <c r="F1180" s="133"/>
      <c r="G1180" s="46" t="s">
        <v>35</v>
      </c>
      <c r="H1180" s="47">
        <v>1</v>
      </c>
      <c r="I1180" s="48">
        <v>26.19</v>
      </c>
      <c r="J1180" s="76">
        <v>26.19</v>
      </c>
    </row>
    <row r="1181" spans="1:10" ht="25.5" x14ac:dyDescent="0.2">
      <c r="A1181" s="77" t="s">
        <v>495</v>
      </c>
      <c r="B1181" s="50" t="s">
        <v>966</v>
      </c>
      <c r="C1181" s="49" t="s">
        <v>53</v>
      </c>
      <c r="D1181" s="49" t="s">
        <v>967</v>
      </c>
      <c r="E1181" s="134" t="s">
        <v>628</v>
      </c>
      <c r="F1181" s="134"/>
      <c r="G1181" s="51" t="s">
        <v>502</v>
      </c>
      <c r="H1181" s="52">
        <v>0.2</v>
      </c>
      <c r="I1181" s="53">
        <v>15.39</v>
      </c>
      <c r="J1181" s="78">
        <v>3.07</v>
      </c>
    </row>
    <row r="1182" spans="1:10" ht="25.5" x14ac:dyDescent="0.2">
      <c r="A1182" s="77" t="s">
        <v>495</v>
      </c>
      <c r="B1182" s="50" t="s">
        <v>812</v>
      </c>
      <c r="C1182" s="49" t="s">
        <v>53</v>
      </c>
      <c r="D1182" s="49" t="s">
        <v>635</v>
      </c>
      <c r="E1182" s="134" t="s">
        <v>628</v>
      </c>
      <c r="F1182" s="134"/>
      <c r="G1182" s="51" t="s">
        <v>502</v>
      </c>
      <c r="H1182" s="52">
        <v>0.2</v>
      </c>
      <c r="I1182" s="53">
        <v>19.55</v>
      </c>
      <c r="J1182" s="78">
        <v>3.91</v>
      </c>
    </row>
    <row r="1183" spans="1:10" x14ac:dyDescent="0.2">
      <c r="A1183" s="79" t="s">
        <v>505</v>
      </c>
      <c r="B1183" s="55" t="s">
        <v>991</v>
      </c>
      <c r="C1183" s="54" t="s">
        <v>53</v>
      </c>
      <c r="D1183" s="54" t="s">
        <v>376</v>
      </c>
      <c r="E1183" s="135" t="s">
        <v>508</v>
      </c>
      <c r="F1183" s="135"/>
      <c r="G1183" s="56" t="s">
        <v>35</v>
      </c>
      <c r="H1183" s="57">
        <v>1</v>
      </c>
      <c r="I1183" s="58">
        <v>19.21</v>
      </c>
      <c r="J1183" s="80">
        <v>19.21</v>
      </c>
    </row>
    <row r="1184" spans="1:10" x14ac:dyDescent="0.2">
      <c r="A1184" s="81"/>
      <c r="B1184" s="82"/>
      <c r="C1184" s="82"/>
      <c r="D1184" s="82"/>
      <c r="E1184" s="82" t="s">
        <v>515</v>
      </c>
      <c r="F1184" s="83">
        <v>5.0999999999999996</v>
      </c>
      <c r="G1184" s="82" t="s">
        <v>516</v>
      </c>
      <c r="H1184" s="83">
        <v>0</v>
      </c>
      <c r="I1184" s="82" t="s">
        <v>517</v>
      </c>
      <c r="J1184" s="84">
        <v>5.0999999999999996</v>
      </c>
    </row>
    <row r="1185" spans="1:10" x14ac:dyDescent="0.2">
      <c r="A1185" s="81"/>
      <c r="B1185" s="82"/>
      <c r="C1185" s="82"/>
      <c r="D1185" s="82"/>
      <c r="E1185" s="82" t="s">
        <v>518</v>
      </c>
      <c r="F1185" s="83">
        <v>6.29</v>
      </c>
      <c r="G1185" s="82"/>
      <c r="H1185" s="136" t="s">
        <v>519</v>
      </c>
      <c r="I1185" s="136"/>
      <c r="J1185" s="84">
        <v>32.479999999999997</v>
      </c>
    </row>
    <row r="1186" spans="1:10" ht="15" thickBot="1" x14ac:dyDescent="0.25">
      <c r="A1186" s="85"/>
      <c r="B1186" s="86"/>
      <c r="C1186" s="86"/>
      <c r="D1186" s="86"/>
      <c r="E1186" s="86"/>
      <c r="F1186" s="86"/>
      <c r="G1186" s="86" t="s">
        <v>520</v>
      </c>
      <c r="H1186" s="87">
        <v>4</v>
      </c>
      <c r="I1186" s="86" t="s">
        <v>521</v>
      </c>
      <c r="J1186" s="88">
        <v>129.91999999999999</v>
      </c>
    </row>
    <row r="1187" spans="1:10" ht="15" thickTop="1" x14ac:dyDescent="0.2">
      <c r="A1187" s="89"/>
      <c r="B1187" s="60"/>
      <c r="C1187" s="60"/>
      <c r="D1187" s="60"/>
      <c r="E1187" s="60"/>
      <c r="F1187" s="60"/>
      <c r="G1187" s="60"/>
      <c r="H1187" s="60"/>
      <c r="I1187" s="60"/>
      <c r="J1187" s="90"/>
    </row>
    <row r="1188" spans="1:10" ht="15" x14ac:dyDescent="0.2">
      <c r="A1188" s="73" t="s">
        <v>377</v>
      </c>
      <c r="B1188" s="42" t="s">
        <v>10</v>
      </c>
      <c r="C1188" s="41" t="s">
        <v>11</v>
      </c>
      <c r="D1188" s="41" t="s">
        <v>12</v>
      </c>
      <c r="E1188" s="137" t="s">
        <v>492</v>
      </c>
      <c r="F1188" s="137"/>
      <c r="G1188" s="43" t="s">
        <v>13</v>
      </c>
      <c r="H1188" s="42" t="s">
        <v>14</v>
      </c>
      <c r="I1188" s="42" t="s">
        <v>15</v>
      </c>
      <c r="J1188" s="74" t="s">
        <v>17</v>
      </c>
    </row>
    <row r="1189" spans="1:10" ht="38.25" x14ac:dyDescent="0.2">
      <c r="A1189" s="75" t="s">
        <v>493</v>
      </c>
      <c r="B1189" s="45" t="s">
        <v>378</v>
      </c>
      <c r="C1189" s="44" t="s">
        <v>23</v>
      </c>
      <c r="D1189" s="44" t="s">
        <v>379</v>
      </c>
      <c r="E1189" s="133" t="s">
        <v>771</v>
      </c>
      <c r="F1189" s="133"/>
      <c r="G1189" s="46" t="s">
        <v>25</v>
      </c>
      <c r="H1189" s="47">
        <v>1</v>
      </c>
      <c r="I1189" s="48">
        <v>18.88</v>
      </c>
      <c r="J1189" s="76">
        <v>18.88</v>
      </c>
    </row>
    <row r="1190" spans="1:10" ht="25.5" x14ac:dyDescent="0.2">
      <c r="A1190" s="77" t="s">
        <v>495</v>
      </c>
      <c r="B1190" s="50" t="s">
        <v>581</v>
      </c>
      <c r="C1190" s="49" t="s">
        <v>23</v>
      </c>
      <c r="D1190" s="49" t="s">
        <v>582</v>
      </c>
      <c r="E1190" s="134" t="s">
        <v>501</v>
      </c>
      <c r="F1190" s="134"/>
      <c r="G1190" s="51" t="s">
        <v>502</v>
      </c>
      <c r="H1190" s="52">
        <v>0.36399999999999999</v>
      </c>
      <c r="I1190" s="53">
        <v>22.69</v>
      </c>
      <c r="J1190" s="78">
        <v>8.25</v>
      </c>
    </row>
    <row r="1191" spans="1:10" ht="25.5" x14ac:dyDescent="0.2">
      <c r="A1191" s="77" t="s">
        <v>495</v>
      </c>
      <c r="B1191" s="50" t="s">
        <v>503</v>
      </c>
      <c r="C1191" s="49" t="s">
        <v>23</v>
      </c>
      <c r="D1191" s="49" t="s">
        <v>504</v>
      </c>
      <c r="E1191" s="134" t="s">
        <v>501</v>
      </c>
      <c r="F1191" s="134"/>
      <c r="G1191" s="51" t="s">
        <v>502</v>
      </c>
      <c r="H1191" s="52">
        <v>0.151</v>
      </c>
      <c r="I1191" s="53">
        <v>17.100000000000001</v>
      </c>
      <c r="J1191" s="78">
        <v>2.58</v>
      </c>
    </row>
    <row r="1192" spans="1:10" x14ac:dyDescent="0.2">
      <c r="A1192" s="79" t="s">
        <v>505</v>
      </c>
      <c r="B1192" s="55" t="s">
        <v>869</v>
      </c>
      <c r="C1192" s="54" t="s">
        <v>23</v>
      </c>
      <c r="D1192" s="54" t="s">
        <v>870</v>
      </c>
      <c r="E1192" s="135" t="s">
        <v>508</v>
      </c>
      <c r="F1192" s="135"/>
      <c r="G1192" s="56" t="s">
        <v>591</v>
      </c>
      <c r="H1192" s="57">
        <v>2.1000000000000001E-2</v>
      </c>
      <c r="I1192" s="58">
        <v>12.1</v>
      </c>
      <c r="J1192" s="80">
        <v>0.25</v>
      </c>
    </row>
    <row r="1193" spans="1:10" x14ac:dyDescent="0.2">
      <c r="A1193" s="79" t="s">
        <v>505</v>
      </c>
      <c r="B1193" s="55" t="s">
        <v>865</v>
      </c>
      <c r="C1193" s="54" t="s">
        <v>23</v>
      </c>
      <c r="D1193" s="54" t="s">
        <v>866</v>
      </c>
      <c r="E1193" s="135" t="s">
        <v>508</v>
      </c>
      <c r="F1193" s="135"/>
      <c r="G1193" s="56" t="s">
        <v>35</v>
      </c>
      <c r="H1193" s="57">
        <v>1.2E-2</v>
      </c>
      <c r="I1193" s="58">
        <v>4.76</v>
      </c>
      <c r="J1193" s="80">
        <v>0.05</v>
      </c>
    </row>
    <row r="1194" spans="1:10" ht="25.5" x14ac:dyDescent="0.2">
      <c r="A1194" s="79" t="s">
        <v>505</v>
      </c>
      <c r="B1194" s="55" t="s">
        <v>992</v>
      </c>
      <c r="C1194" s="54" t="s">
        <v>23</v>
      </c>
      <c r="D1194" s="54" t="s">
        <v>993</v>
      </c>
      <c r="E1194" s="135" t="s">
        <v>508</v>
      </c>
      <c r="F1194" s="135"/>
      <c r="G1194" s="56" t="s">
        <v>68</v>
      </c>
      <c r="H1194" s="57">
        <v>0.11</v>
      </c>
      <c r="I1194" s="58">
        <v>11.09</v>
      </c>
      <c r="J1194" s="80">
        <v>1.21</v>
      </c>
    </row>
    <row r="1195" spans="1:10" ht="25.5" x14ac:dyDescent="0.2">
      <c r="A1195" s="79" t="s">
        <v>505</v>
      </c>
      <c r="B1195" s="55" t="s">
        <v>994</v>
      </c>
      <c r="C1195" s="54" t="s">
        <v>23</v>
      </c>
      <c r="D1195" s="54" t="s">
        <v>995</v>
      </c>
      <c r="E1195" s="135" t="s">
        <v>508</v>
      </c>
      <c r="F1195" s="135"/>
      <c r="G1195" s="56" t="s">
        <v>68</v>
      </c>
      <c r="H1195" s="57">
        <v>0.25</v>
      </c>
      <c r="I1195" s="58">
        <v>11.09</v>
      </c>
      <c r="J1195" s="80">
        <v>2.77</v>
      </c>
    </row>
    <row r="1196" spans="1:10" ht="25.5" x14ac:dyDescent="0.2">
      <c r="A1196" s="79" t="s">
        <v>505</v>
      </c>
      <c r="B1196" s="55" t="s">
        <v>996</v>
      </c>
      <c r="C1196" s="54" t="s">
        <v>23</v>
      </c>
      <c r="D1196" s="54" t="s">
        <v>997</v>
      </c>
      <c r="E1196" s="135" t="s">
        <v>508</v>
      </c>
      <c r="F1196" s="135"/>
      <c r="G1196" s="56" t="s">
        <v>591</v>
      </c>
      <c r="H1196" s="57">
        <v>0.42699999999999999</v>
      </c>
      <c r="I1196" s="58">
        <v>8.84</v>
      </c>
      <c r="J1196" s="80">
        <v>3.77</v>
      </c>
    </row>
    <row r="1197" spans="1:10" x14ac:dyDescent="0.2">
      <c r="A1197" s="81"/>
      <c r="B1197" s="82"/>
      <c r="C1197" s="82"/>
      <c r="D1197" s="82"/>
      <c r="E1197" s="82" t="s">
        <v>515</v>
      </c>
      <c r="F1197" s="83">
        <v>8.1199999999999992</v>
      </c>
      <c r="G1197" s="82" t="s">
        <v>516</v>
      </c>
      <c r="H1197" s="83">
        <v>0</v>
      </c>
      <c r="I1197" s="82" t="s">
        <v>517</v>
      </c>
      <c r="J1197" s="84">
        <v>8.1199999999999992</v>
      </c>
    </row>
    <row r="1198" spans="1:10" x14ac:dyDescent="0.2">
      <c r="A1198" s="81"/>
      <c r="B1198" s="82"/>
      <c r="C1198" s="82"/>
      <c r="D1198" s="82"/>
      <c r="E1198" s="82" t="s">
        <v>518</v>
      </c>
      <c r="F1198" s="83">
        <v>4.53</v>
      </c>
      <c r="G1198" s="82"/>
      <c r="H1198" s="136" t="s">
        <v>519</v>
      </c>
      <c r="I1198" s="136"/>
      <c r="J1198" s="84">
        <v>23.41</v>
      </c>
    </row>
    <row r="1199" spans="1:10" ht="15" thickBot="1" x14ac:dyDescent="0.25">
      <c r="A1199" s="85"/>
      <c r="B1199" s="86"/>
      <c r="C1199" s="86"/>
      <c r="D1199" s="86"/>
      <c r="E1199" s="86"/>
      <c r="F1199" s="86"/>
      <c r="G1199" s="86" t="s">
        <v>520</v>
      </c>
      <c r="H1199" s="87">
        <v>1.2</v>
      </c>
      <c r="I1199" s="86" t="s">
        <v>521</v>
      </c>
      <c r="J1199" s="88">
        <v>28.09</v>
      </c>
    </row>
    <row r="1200" spans="1:10" ht="15" thickTop="1" x14ac:dyDescent="0.2">
      <c r="A1200" s="89"/>
      <c r="B1200" s="60"/>
      <c r="C1200" s="60"/>
      <c r="D1200" s="60"/>
      <c r="E1200" s="60"/>
      <c r="F1200" s="60"/>
      <c r="G1200" s="60"/>
      <c r="H1200" s="60"/>
      <c r="I1200" s="60"/>
      <c r="J1200" s="90"/>
    </row>
    <row r="1201" spans="1:10" x14ac:dyDescent="0.2">
      <c r="A1201" s="91" t="s">
        <v>380</v>
      </c>
      <c r="B1201" s="39"/>
      <c r="C1201" s="39"/>
      <c r="D1201" s="39" t="s">
        <v>381</v>
      </c>
      <c r="E1201" s="39"/>
      <c r="F1201" s="138"/>
      <c r="G1201" s="138"/>
      <c r="H1201" s="40"/>
      <c r="I1201" s="39"/>
      <c r="J1201" s="92">
        <v>54237.15</v>
      </c>
    </row>
    <row r="1202" spans="1:10" ht="15" x14ac:dyDescent="0.2">
      <c r="A1202" s="73" t="s">
        <v>382</v>
      </c>
      <c r="B1202" s="42" t="s">
        <v>10</v>
      </c>
      <c r="C1202" s="41" t="s">
        <v>11</v>
      </c>
      <c r="D1202" s="41" t="s">
        <v>12</v>
      </c>
      <c r="E1202" s="137" t="s">
        <v>492</v>
      </c>
      <c r="F1202" s="137"/>
      <c r="G1202" s="43" t="s">
        <v>13</v>
      </c>
      <c r="H1202" s="42" t="s">
        <v>14</v>
      </c>
      <c r="I1202" s="42" t="s">
        <v>15</v>
      </c>
      <c r="J1202" s="74" t="s">
        <v>17</v>
      </c>
    </row>
    <row r="1203" spans="1:10" ht="38.25" x14ac:dyDescent="0.2">
      <c r="A1203" s="75" t="s">
        <v>493</v>
      </c>
      <c r="B1203" s="45" t="s">
        <v>383</v>
      </c>
      <c r="C1203" s="44" t="s">
        <v>23</v>
      </c>
      <c r="D1203" s="44" t="s">
        <v>384</v>
      </c>
      <c r="E1203" s="133" t="s">
        <v>998</v>
      </c>
      <c r="F1203" s="133"/>
      <c r="G1203" s="46" t="s">
        <v>35</v>
      </c>
      <c r="H1203" s="47">
        <v>1</v>
      </c>
      <c r="I1203" s="48">
        <v>304.29000000000002</v>
      </c>
      <c r="J1203" s="76">
        <v>304.29000000000002</v>
      </c>
    </row>
    <row r="1204" spans="1:10" ht="38.25" x14ac:dyDescent="0.2">
      <c r="A1204" s="77" t="s">
        <v>495</v>
      </c>
      <c r="B1204" s="50" t="s">
        <v>999</v>
      </c>
      <c r="C1204" s="49" t="s">
        <v>23</v>
      </c>
      <c r="D1204" s="49" t="s">
        <v>1000</v>
      </c>
      <c r="E1204" s="134" t="s">
        <v>501</v>
      </c>
      <c r="F1204" s="134"/>
      <c r="G1204" s="51" t="s">
        <v>44</v>
      </c>
      <c r="H1204" s="52">
        <v>1.17E-2</v>
      </c>
      <c r="I1204" s="53">
        <v>607.17999999999995</v>
      </c>
      <c r="J1204" s="78">
        <v>7.1</v>
      </c>
    </row>
    <row r="1205" spans="1:10" ht="25.5" x14ac:dyDescent="0.2">
      <c r="A1205" s="77" t="s">
        <v>495</v>
      </c>
      <c r="B1205" s="50" t="s">
        <v>1001</v>
      </c>
      <c r="C1205" s="49" t="s">
        <v>23</v>
      </c>
      <c r="D1205" s="49" t="s">
        <v>1002</v>
      </c>
      <c r="E1205" s="134" t="s">
        <v>501</v>
      </c>
      <c r="F1205" s="134"/>
      <c r="G1205" s="51" t="s">
        <v>502</v>
      </c>
      <c r="H1205" s="52">
        <v>0.48110000000000003</v>
      </c>
      <c r="I1205" s="53">
        <v>16.98</v>
      </c>
      <c r="J1205" s="78">
        <v>8.16</v>
      </c>
    </row>
    <row r="1206" spans="1:10" ht="25.5" x14ac:dyDescent="0.2">
      <c r="A1206" s="77" t="s">
        <v>495</v>
      </c>
      <c r="B1206" s="50" t="s">
        <v>522</v>
      </c>
      <c r="C1206" s="49" t="s">
        <v>23</v>
      </c>
      <c r="D1206" s="49" t="s">
        <v>523</v>
      </c>
      <c r="E1206" s="134" t="s">
        <v>501</v>
      </c>
      <c r="F1206" s="134"/>
      <c r="G1206" s="51" t="s">
        <v>502</v>
      </c>
      <c r="H1206" s="52">
        <v>0.48110000000000003</v>
      </c>
      <c r="I1206" s="53">
        <v>22.18</v>
      </c>
      <c r="J1206" s="78">
        <v>10.67</v>
      </c>
    </row>
    <row r="1207" spans="1:10" ht="38.25" x14ac:dyDescent="0.2">
      <c r="A1207" s="79" t="s">
        <v>505</v>
      </c>
      <c r="B1207" s="55" t="s">
        <v>1003</v>
      </c>
      <c r="C1207" s="54" t="s">
        <v>23</v>
      </c>
      <c r="D1207" s="54" t="s">
        <v>1004</v>
      </c>
      <c r="E1207" s="135" t="s">
        <v>508</v>
      </c>
      <c r="F1207" s="135"/>
      <c r="G1207" s="56" t="s">
        <v>35</v>
      </c>
      <c r="H1207" s="57">
        <v>1</v>
      </c>
      <c r="I1207" s="58">
        <v>278.36</v>
      </c>
      <c r="J1207" s="80">
        <v>278.36</v>
      </c>
    </row>
    <row r="1208" spans="1:10" x14ac:dyDescent="0.2">
      <c r="A1208" s="81"/>
      <c r="B1208" s="82"/>
      <c r="C1208" s="82"/>
      <c r="D1208" s="82"/>
      <c r="E1208" s="82" t="s">
        <v>515</v>
      </c>
      <c r="F1208" s="83">
        <v>15.92</v>
      </c>
      <c r="G1208" s="82" t="s">
        <v>516</v>
      </c>
      <c r="H1208" s="83">
        <v>0</v>
      </c>
      <c r="I1208" s="82" t="s">
        <v>517</v>
      </c>
      <c r="J1208" s="84">
        <v>15.92</v>
      </c>
    </row>
    <row r="1209" spans="1:10" x14ac:dyDescent="0.2">
      <c r="A1209" s="81"/>
      <c r="B1209" s="82"/>
      <c r="C1209" s="82"/>
      <c r="D1209" s="82"/>
      <c r="E1209" s="82" t="s">
        <v>518</v>
      </c>
      <c r="F1209" s="83">
        <v>73.09</v>
      </c>
      <c r="G1209" s="82"/>
      <c r="H1209" s="136" t="s">
        <v>519</v>
      </c>
      <c r="I1209" s="136"/>
      <c r="J1209" s="84">
        <v>377.38</v>
      </c>
    </row>
    <row r="1210" spans="1:10" ht="15" thickBot="1" x14ac:dyDescent="0.25">
      <c r="A1210" s="85"/>
      <c r="B1210" s="86"/>
      <c r="C1210" s="86"/>
      <c r="D1210" s="86"/>
      <c r="E1210" s="86"/>
      <c r="F1210" s="86"/>
      <c r="G1210" s="86" t="s">
        <v>520</v>
      </c>
      <c r="H1210" s="87">
        <v>1</v>
      </c>
      <c r="I1210" s="86" t="s">
        <v>521</v>
      </c>
      <c r="J1210" s="88">
        <v>377.38</v>
      </c>
    </row>
    <row r="1211" spans="1:10" ht="15" thickTop="1" x14ac:dyDescent="0.2">
      <c r="A1211" s="89"/>
      <c r="B1211" s="60"/>
      <c r="C1211" s="60"/>
      <c r="D1211" s="60"/>
      <c r="E1211" s="60"/>
      <c r="F1211" s="60"/>
      <c r="G1211" s="60"/>
      <c r="H1211" s="60"/>
      <c r="I1211" s="60"/>
      <c r="J1211" s="90"/>
    </row>
    <row r="1212" spans="1:10" ht="15" x14ac:dyDescent="0.2">
      <c r="A1212" s="73" t="s">
        <v>385</v>
      </c>
      <c r="B1212" s="42" t="s">
        <v>10</v>
      </c>
      <c r="C1212" s="41" t="s">
        <v>11</v>
      </c>
      <c r="D1212" s="41" t="s">
        <v>12</v>
      </c>
      <c r="E1212" s="137" t="s">
        <v>492</v>
      </c>
      <c r="F1212" s="137"/>
      <c r="G1212" s="43" t="s">
        <v>13</v>
      </c>
      <c r="H1212" s="42" t="s">
        <v>14</v>
      </c>
      <c r="I1212" s="42" t="s">
        <v>15</v>
      </c>
      <c r="J1212" s="74" t="s">
        <v>17</v>
      </c>
    </row>
    <row r="1213" spans="1:10" ht="51" x14ac:dyDescent="0.2">
      <c r="A1213" s="75" t="s">
        <v>493</v>
      </c>
      <c r="B1213" s="45" t="s">
        <v>386</v>
      </c>
      <c r="C1213" s="44" t="s">
        <v>23</v>
      </c>
      <c r="D1213" s="44" t="s">
        <v>387</v>
      </c>
      <c r="E1213" s="133" t="s">
        <v>998</v>
      </c>
      <c r="F1213" s="133"/>
      <c r="G1213" s="46" t="s">
        <v>35</v>
      </c>
      <c r="H1213" s="47">
        <v>1</v>
      </c>
      <c r="I1213" s="48">
        <v>1227.6400000000001</v>
      </c>
      <c r="J1213" s="76">
        <v>1227.6400000000001</v>
      </c>
    </row>
    <row r="1214" spans="1:10" ht="25.5" x14ac:dyDescent="0.2">
      <c r="A1214" s="77" t="s">
        <v>495</v>
      </c>
      <c r="B1214" s="50" t="s">
        <v>1001</v>
      </c>
      <c r="C1214" s="49" t="s">
        <v>23</v>
      </c>
      <c r="D1214" s="49" t="s">
        <v>1002</v>
      </c>
      <c r="E1214" s="134" t="s">
        <v>501</v>
      </c>
      <c r="F1214" s="134"/>
      <c r="G1214" s="51" t="s">
        <v>502</v>
      </c>
      <c r="H1214" s="52">
        <v>6</v>
      </c>
      <c r="I1214" s="53">
        <v>16.98</v>
      </c>
      <c r="J1214" s="78">
        <v>101.88</v>
      </c>
    </row>
    <row r="1215" spans="1:10" ht="25.5" x14ac:dyDescent="0.2">
      <c r="A1215" s="77" t="s">
        <v>495</v>
      </c>
      <c r="B1215" s="50" t="s">
        <v>522</v>
      </c>
      <c r="C1215" s="49" t="s">
        <v>23</v>
      </c>
      <c r="D1215" s="49" t="s">
        <v>523</v>
      </c>
      <c r="E1215" s="134" t="s">
        <v>501</v>
      </c>
      <c r="F1215" s="134"/>
      <c r="G1215" s="51" t="s">
        <v>502</v>
      </c>
      <c r="H1215" s="52">
        <v>6</v>
      </c>
      <c r="I1215" s="53">
        <v>22.18</v>
      </c>
      <c r="J1215" s="78">
        <v>133.08000000000001</v>
      </c>
    </row>
    <row r="1216" spans="1:10" ht="38.25" x14ac:dyDescent="0.2">
      <c r="A1216" s="79" t="s">
        <v>505</v>
      </c>
      <c r="B1216" s="55" t="s">
        <v>1005</v>
      </c>
      <c r="C1216" s="54" t="s">
        <v>23</v>
      </c>
      <c r="D1216" s="54" t="s">
        <v>1006</v>
      </c>
      <c r="E1216" s="135" t="s">
        <v>508</v>
      </c>
      <c r="F1216" s="135"/>
      <c r="G1216" s="56" t="s">
        <v>35</v>
      </c>
      <c r="H1216" s="57">
        <v>1</v>
      </c>
      <c r="I1216" s="58">
        <v>992.68</v>
      </c>
      <c r="J1216" s="80">
        <v>992.68</v>
      </c>
    </row>
    <row r="1217" spans="1:10" x14ac:dyDescent="0.2">
      <c r="A1217" s="81"/>
      <c r="B1217" s="82"/>
      <c r="C1217" s="82"/>
      <c r="D1217" s="82"/>
      <c r="E1217" s="82" t="s">
        <v>515</v>
      </c>
      <c r="F1217" s="83">
        <v>178.32</v>
      </c>
      <c r="G1217" s="82" t="s">
        <v>516</v>
      </c>
      <c r="H1217" s="83">
        <v>0</v>
      </c>
      <c r="I1217" s="82" t="s">
        <v>517</v>
      </c>
      <c r="J1217" s="84">
        <v>178.32</v>
      </c>
    </row>
    <row r="1218" spans="1:10" x14ac:dyDescent="0.2">
      <c r="A1218" s="81"/>
      <c r="B1218" s="82"/>
      <c r="C1218" s="82"/>
      <c r="D1218" s="82"/>
      <c r="E1218" s="82" t="s">
        <v>518</v>
      </c>
      <c r="F1218" s="83">
        <v>294.87</v>
      </c>
      <c r="G1218" s="82"/>
      <c r="H1218" s="136" t="s">
        <v>519</v>
      </c>
      <c r="I1218" s="136"/>
      <c r="J1218" s="84">
        <v>1522.51</v>
      </c>
    </row>
    <row r="1219" spans="1:10" ht="15" thickBot="1" x14ac:dyDescent="0.25">
      <c r="A1219" s="85"/>
      <c r="B1219" s="86"/>
      <c r="C1219" s="86"/>
      <c r="D1219" s="86"/>
      <c r="E1219" s="86"/>
      <c r="F1219" s="86"/>
      <c r="G1219" s="86" t="s">
        <v>520</v>
      </c>
      <c r="H1219" s="87">
        <v>1</v>
      </c>
      <c r="I1219" s="86" t="s">
        <v>521</v>
      </c>
      <c r="J1219" s="88">
        <v>1522.51</v>
      </c>
    </row>
    <row r="1220" spans="1:10" ht="15" thickTop="1" x14ac:dyDescent="0.2">
      <c r="A1220" s="89"/>
      <c r="B1220" s="60"/>
      <c r="C1220" s="60"/>
      <c r="D1220" s="60"/>
      <c r="E1220" s="60"/>
      <c r="F1220" s="60"/>
      <c r="G1220" s="60"/>
      <c r="H1220" s="60"/>
      <c r="I1220" s="60"/>
      <c r="J1220" s="90"/>
    </row>
    <row r="1221" spans="1:10" ht="15" x14ac:dyDescent="0.2">
      <c r="A1221" s="73" t="s">
        <v>388</v>
      </c>
      <c r="B1221" s="42" t="s">
        <v>10</v>
      </c>
      <c r="C1221" s="41" t="s">
        <v>11</v>
      </c>
      <c r="D1221" s="41" t="s">
        <v>12</v>
      </c>
      <c r="E1221" s="137" t="s">
        <v>492</v>
      </c>
      <c r="F1221" s="137"/>
      <c r="G1221" s="43" t="s">
        <v>13</v>
      </c>
      <c r="H1221" s="42" t="s">
        <v>14</v>
      </c>
      <c r="I1221" s="42" t="s">
        <v>15</v>
      </c>
      <c r="J1221" s="74" t="s">
        <v>17</v>
      </c>
    </row>
    <row r="1222" spans="1:10" x14ac:dyDescent="0.2">
      <c r="A1222" s="75" t="s">
        <v>493</v>
      </c>
      <c r="B1222" s="45" t="s">
        <v>389</v>
      </c>
      <c r="C1222" s="44" t="s">
        <v>53</v>
      </c>
      <c r="D1222" s="44" t="s">
        <v>390</v>
      </c>
      <c r="E1222" s="133" t="s">
        <v>628</v>
      </c>
      <c r="F1222" s="133"/>
      <c r="G1222" s="46" t="s">
        <v>299</v>
      </c>
      <c r="H1222" s="47">
        <v>1</v>
      </c>
      <c r="I1222" s="48">
        <v>422.61</v>
      </c>
      <c r="J1222" s="76">
        <v>422.61</v>
      </c>
    </row>
    <row r="1223" spans="1:10" ht="25.5" x14ac:dyDescent="0.2">
      <c r="A1223" s="77" t="s">
        <v>495</v>
      </c>
      <c r="B1223" s="50" t="s">
        <v>1007</v>
      </c>
      <c r="C1223" s="49" t="s">
        <v>53</v>
      </c>
      <c r="D1223" s="49" t="s">
        <v>1008</v>
      </c>
      <c r="E1223" s="134" t="s">
        <v>628</v>
      </c>
      <c r="F1223" s="134"/>
      <c r="G1223" s="51" t="s">
        <v>502</v>
      </c>
      <c r="H1223" s="52">
        <v>9</v>
      </c>
      <c r="I1223" s="53">
        <v>15.68</v>
      </c>
      <c r="J1223" s="78">
        <v>141.12</v>
      </c>
    </row>
    <row r="1224" spans="1:10" ht="25.5" x14ac:dyDescent="0.2">
      <c r="A1224" s="77" t="s">
        <v>495</v>
      </c>
      <c r="B1224" s="50" t="s">
        <v>1009</v>
      </c>
      <c r="C1224" s="49" t="s">
        <v>53</v>
      </c>
      <c r="D1224" s="49" t="s">
        <v>523</v>
      </c>
      <c r="E1224" s="134" t="s">
        <v>628</v>
      </c>
      <c r="F1224" s="134"/>
      <c r="G1224" s="51" t="s">
        <v>502</v>
      </c>
      <c r="H1224" s="52">
        <v>9</v>
      </c>
      <c r="I1224" s="53">
        <v>19.760000000000002</v>
      </c>
      <c r="J1224" s="78">
        <v>177.84</v>
      </c>
    </row>
    <row r="1225" spans="1:10" x14ac:dyDescent="0.2">
      <c r="A1225" s="79" t="s">
        <v>505</v>
      </c>
      <c r="B1225" s="55" t="s">
        <v>1010</v>
      </c>
      <c r="C1225" s="54" t="s">
        <v>53</v>
      </c>
      <c r="D1225" s="54" t="s">
        <v>1011</v>
      </c>
      <c r="E1225" s="135" t="s">
        <v>508</v>
      </c>
      <c r="F1225" s="135"/>
      <c r="G1225" s="56" t="s">
        <v>35</v>
      </c>
      <c r="H1225" s="57">
        <v>4</v>
      </c>
      <c r="I1225" s="58">
        <v>1.75</v>
      </c>
      <c r="J1225" s="80">
        <v>7</v>
      </c>
    </row>
    <row r="1226" spans="1:10" x14ac:dyDescent="0.2">
      <c r="A1226" s="79" t="s">
        <v>505</v>
      </c>
      <c r="B1226" s="55" t="s">
        <v>1012</v>
      </c>
      <c r="C1226" s="54" t="s">
        <v>53</v>
      </c>
      <c r="D1226" s="54" t="s">
        <v>1013</v>
      </c>
      <c r="E1226" s="135" t="s">
        <v>508</v>
      </c>
      <c r="F1226" s="135"/>
      <c r="G1226" s="56" t="s">
        <v>130</v>
      </c>
      <c r="H1226" s="57">
        <v>9</v>
      </c>
      <c r="I1226" s="58">
        <v>4.8099999999999996</v>
      </c>
      <c r="J1226" s="80">
        <v>43.29</v>
      </c>
    </row>
    <row r="1227" spans="1:10" x14ac:dyDescent="0.2">
      <c r="A1227" s="79" t="s">
        <v>505</v>
      </c>
      <c r="B1227" s="55" t="s">
        <v>1014</v>
      </c>
      <c r="C1227" s="54" t="s">
        <v>53</v>
      </c>
      <c r="D1227" s="54" t="s">
        <v>1015</v>
      </c>
      <c r="E1227" s="135" t="s">
        <v>508</v>
      </c>
      <c r="F1227" s="135"/>
      <c r="G1227" s="56" t="s">
        <v>130</v>
      </c>
      <c r="H1227" s="57">
        <v>3</v>
      </c>
      <c r="I1227" s="58">
        <v>3.85</v>
      </c>
      <c r="J1227" s="80">
        <v>11.55</v>
      </c>
    </row>
    <row r="1228" spans="1:10" x14ac:dyDescent="0.2">
      <c r="A1228" s="79" t="s">
        <v>505</v>
      </c>
      <c r="B1228" s="55" t="s">
        <v>1016</v>
      </c>
      <c r="C1228" s="54" t="s">
        <v>53</v>
      </c>
      <c r="D1228" s="54" t="s">
        <v>1017</v>
      </c>
      <c r="E1228" s="135" t="s">
        <v>508</v>
      </c>
      <c r="F1228" s="135"/>
      <c r="G1228" s="56" t="s">
        <v>35</v>
      </c>
      <c r="H1228" s="57">
        <v>1</v>
      </c>
      <c r="I1228" s="58">
        <v>41.81</v>
      </c>
      <c r="J1228" s="80">
        <v>41.81</v>
      </c>
    </row>
    <row r="1229" spans="1:10" x14ac:dyDescent="0.2">
      <c r="A1229" s="81"/>
      <c r="B1229" s="82"/>
      <c r="C1229" s="82"/>
      <c r="D1229" s="82"/>
      <c r="E1229" s="82" t="s">
        <v>515</v>
      </c>
      <c r="F1229" s="83">
        <v>234.9</v>
      </c>
      <c r="G1229" s="82" t="s">
        <v>516</v>
      </c>
      <c r="H1229" s="83">
        <v>0</v>
      </c>
      <c r="I1229" s="82" t="s">
        <v>517</v>
      </c>
      <c r="J1229" s="84">
        <v>234.9</v>
      </c>
    </row>
    <row r="1230" spans="1:10" x14ac:dyDescent="0.2">
      <c r="A1230" s="81"/>
      <c r="B1230" s="82"/>
      <c r="C1230" s="82"/>
      <c r="D1230" s="82"/>
      <c r="E1230" s="82" t="s">
        <v>518</v>
      </c>
      <c r="F1230" s="83">
        <v>101.51</v>
      </c>
      <c r="G1230" s="82"/>
      <c r="H1230" s="136" t="s">
        <v>519</v>
      </c>
      <c r="I1230" s="136"/>
      <c r="J1230" s="84">
        <v>524.12</v>
      </c>
    </row>
    <row r="1231" spans="1:10" ht="15" thickBot="1" x14ac:dyDescent="0.25">
      <c r="A1231" s="85"/>
      <c r="B1231" s="86"/>
      <c r="C1231" s="86"/>
      <c r="D1231" s="86"/>
      <c r="E1231" s="86"/>
      <c r="F1231" s="86"/>
      <c r="G1231" s="86" t="s">
        <v>520</v>
      </c>
      <c r="H1231" s="87">
        <v>12</v>
      </c>
      <c r="I1231" s="86" t="s">
        <v>521</v>
      </c>
      <c r="J1231" s="88">
        <v>6289.44</v>
      </c>
    </row>
    <row r="1232" spans="1:10" ht="15" thickTop="1" x14ac:dyDescent="0.2">
      <c r="A1232" s="89"/>
      <c r="B1232" s="60"/>
      <c r="C1232" s="60"/>
      <c r="D1232" s="60"/>
      <c r="E1232" s="60"/>
      <c r="F1232" s="60"/>
      <c r="G1232" s="60"/>
      <c r="H1232" s="60"/>
      <c r="I1232" s="60"/>
      <c r="J1232" s="90"/>
    </row>
    <row r="1233" spans="1:10" ht="15" x14ac:dyDescent="0.2">
      <c r="A1233" s="73" t="s">
        <v>391</v>
      </c>
      <c r="B1233" s="42" t="s">
        <v>10</v>
      </c>
      <c r="C1233" s="41" t="s">
        <v>11</v>
      </c>
      <c r="D1233" s="41" t="s">
        <v>12</v>
      </c>
      <c r="E1233" s="137" t="s">
        <v>492</v>
      </c>
      <c r="F1233" s="137"/>
      <c r="G1233" s="43" t="s">
        <v>13</v>
      </c>
      <c r="H1233" s="42" t="s">
        <v>14</v>
      </c>
      <c r="I1233" s="42" t="s">
        <v>15</v>
      </c>
      <c r="J1233" s="74" t="s">
        <v>17</v>
      </c>
    </row>
    <row r="1234" spans="1:10" x14ac:dyDescent="0.2">
      <c r="A1234" s="75" t="s">
        <v>493</v>
      </c>
      <c r="B1234" s="45" t="s">
        <v>392</v>
      </c>
      <c r="C1234" s="44" t="s">
        <v>53</v>
      </c>
      <c r="D1234" s="44" t="s">
        <v>393</v>
      </c>
      <c r="E1234" s="133" t="s">
        <v>628</v>
      </c>
      <c r="F1234" s="133"/>
      <c r="G1234" s="46" t="s">
        <v>299</v>
      </c>
      <c r="H1234" s="47">
        <v>1</v>
      </c>
      <c r="I1234" s="48">
        <v>204.5</v>
      </c>
      <c r="J1234" s="76">
        <v>204.5</v>
      </c>
    </row>
    <row r="1235" spans="1:10" ht="25.5" x14ac:dyDescent="0.2">
      <c r="A1235" s="77" t="s">
        <v>495</v>
      </c>
      <c r="B1235" s="50" t="s">
        <v>1018</v>
      </c>
      <c r="C1235" s="49" t="s">
        <v>53</v>
      </c>
      <c r="D1235" s="49" t="s">
        <v>1002</v>
      </c>
      <c r="E1235" s="134" t="s">
        <v>628</v>
      </c>
      <c r="F1235" s="134"/>
      <c r="G1235" s="51" t="s">
        <v>502</v>
      </c>
      <c r="H1235" s="52">
        <v>5</v>
      </c>
      <c r="I1235" s="53">
        <v>15.6</v>
      </c>
      <c r="J1235" s="78">
        <v>78</v>
      </c>
    </row>
    <row r="1236" spans="1:10" ht="25.5" x14ac:dyDescent="0.2">
      <c r="A1236" s="77" t="s">
        <v>495</v>
      </c>
      <c r="B1236" s="50" t="s">
        <v>1009</v>
      </c>
      <c r="C1236" s="49" t="s">
        <v>53</v>
      </c>
      <c r="D1236" s="49" t="s">
        <v>523</v>
      </c>
      <c r="E1236" s="134" t="s">
        <v>628</v>
      </c>
      <c r="F1236" s="134"/>
      <c r="G1236" s="51" t="s">
        <v>502</v>
      </c>
      <c r="H1236" s="52">
        <v>5</v>
      </c>
      <c r="I1236" s="53">
        <v>19.760000000000002</v>
      </c>
      <c r="J1236" s="78">
        <v>98.8</v>
      </c>
    </row>
    <row r="1237" spans="1:10" x14ac:dyDescent="0.2">
      <c r="A1237" s="79" t="s">
        <v>505</v>
      </c>
      <c r="B1237" s="55" t="s">
        <v>1019</v>
      </c>
      <c r="C1237" s="54" t="s">
        <v>53</v>
      </c>
      <c r="D1237" s="54" t="s">
        <v>1020</v>
      </c>
      <c r="E1237" s="135" t="s">
        <v>508</v>
      </c>
      <c r="F1237" s="135"/>
      <c r="G1237" s="56" t="s">
        <v>35</v>
      </c>
      <c r="H1237" s="57">
        <v>2</v>
      </c>
      <c r="I1237" s="58">
        <v>0.43</v>
      </c>
      <c r="J1237" s="80">
        <v>0.86</v>
      </c>
    </row>
    <row r="1238" spans="1:10" x14ac:dyDescent="0.2">
      <c r="A1238" s="79" t="s">
        <v>505</v>
      </c>
      <c r="B1238" s="55" t="s">
        <v>1021</v>
      </c>
      <c r="C1238" s="54" t="s">
        <v>53</v>
      </c>
      <c r="D1238" s="54" t="s">
        <v>1022</v>
      </c>
      <c r="E1238" s="135" t="s">
        <v>508</v>
      </c>
      <c r="F1238" s="135"/>
      <c r="G1238" s="56" t="s">
        <v>130</v>
      </c>
      <c r="H1238" s="57">
        <v>3</v>
      </c>
      <c r="I1238" s="58">
        <v>1.97</v>
      </c>
      <c r="J1238" s="80">
        <v>5.91</v>
      </c>
    </row>
    <row r="1239" spans="1:10" x14ac:dyDescent="0.2">
      <c r="A1239" s="79" t="s">
        <v>505</v>
      </c>
      <c r="B1239" s="55" t="s">
        <v>1023</v>
      </c>
      <c r="C1239" s="54" t="s">
        <v>53</v>
      </c>
      <c r="D1239" s="54" t="s">
        <v>1024</v>
      </c>
      <c r="E1239" s="135" t="s">
        <v>508</v>
      </c>
      <c r="F1239" s="135"/>
      <c r="G1239" s="56" t="s">
        <v>35</v>
      </c>
      <c r="H1239" s="57">
        <v>2</v>
      </c>
      <c r="I1239" s="58">
        <v>0.62</v>
      </c>
      <c r="J1239" s="80">
        <v>1.24</v>
      </c>
    </row>
    <row r="1240" spans="1:10" x14ac:dyDescent="0.2">
      <c r="A1240" s="79" t="s">
        <v>505</v>
      </c>
      <c r="B1240" s="55" t="s">
        <v>1025</v>
      </c>
      <c r="C1240" s="54" t="s">
        <v>53</v>
      </c>
      <c r="D1240" s="54" t="s">
        <v>1026</v>
      </c>
      <c r="E1240" s="135" t="s">
        <v>508</v>
      </c>
      <c r="F1240" s="135"/>
      <c r="G1240" s="56" t="s">
        <v>130</v>
      </c>
      <c r="H1240" s="57">
        <v>9</v>
      </c>
      <c r="I1240" s="58">
        <v>2.04</v>
      </c>
      <c r="J1240" s="80">
        <v>18.36</v>
      </c>
    </row>
    <row r="1241" spans="1:10" x14ac:dyDescent="0.2">
      <c r="A1241" s="79" t="s">
        <v>505</v>
      </c>
      <c r="B1241" s="55" t="s">
        <v>1027</v>
      </c>
      <c r="C1241" s="54" t="s">
        <v>53</v>
      </c>
      <c r="D1241" s="54" t="s">
        <v>1028</v>
      </c>
      <c r="E1241" s="135" t="s">
        <v>508</v>
      </c>
      <c r="F1241" s="135"/>
      <c r="G1241" s="56" t="s">
        <v>35</v>
      </c>
      <c r="H1241" s="57">
        <v>1</v>
      </c>
      <c r="I1241" s="58">
        <v>1.33</v>
      </c>
      <c r="J1241" s="80">
        <v>1.33</v>
      </c>
    </row>
    <row r="1242" spans="1:10" x14ac:dyDescent="0.2">
      <c r="A1242" s="81"/>
      <c r="B1242" s="82"/>
      <c r="C1242" s="82"/>
      <c r="D1242" s="82"/>
      <c r="E1242" s="82" t="s">
        <v>515</v>
      </c>
      <c r="F1242" s="83">
        <v>129.6</v>
      </c>
      <c r="G1242" s="82" t="s">
        <v>516</v>
      </c>
      <c r="H1242" s="83">
        <v>0</v>
      </c>
      <c r="I1242" s="82" t="s">
        <v>517</v>
      </c>
      <c r="J1242" s="84">
        <v>129.6</v>
      </c>
    </row>
    <row r="1243" spans="1:10" x14ac:dyDescent="0.2">
      <c r="A1243" s="81"/>
      <c r="B1243" s="82"/>
      <c r="C1243" s="82"/>
      <c r="D1243" s="82"/>
      <c r="E1243" s="82" t="s">
        <v>518</v>
      </c>
      <c r="F1243" s="83">
        <v>49.12</v>
      </c>
      <c r="G1243" s="82"/>
      <c r="H1243" s="136" t="s">
        <v>519</v>
      </c>
      <c r="I1243" s="136"/>
      <c r="J1243" s="84">
        <v>253.62</v>
      </c>
    </row>
    <row r="1244" spans="1:10" ht="15" thickBot="1" x14ac:dyDescent="0.25">
      <c r="A1244" s="85"/>
      <c r="B1244" s="86"/>
      <c r="C1244" s="86"/>
      <c r="D1244" s="86"/>
      <c r="E1244" s="86"/>
      <c r="F1244" s="86"/>
      <c r="G1244" s="86" t="s">
        <v>520</v>
      </c>
      <c r="H1244" s="87">
        <v>15</v>
      </c>
      <c r="I1244" s="86" t="s">
        <v>521</v>
      </c>
      <c r="J1244" s="88">
        <v>3804.3</v>
      </c>
    </row>
    <row r="1245" spans="1:10" ht="15" thickTop="1" x14ac:dyDescent="0.2">
      <c r="A1245" s="89"/>
      <c r="B1245" s="60"/>
      <c r="C1245" s="60"/>
      <c r="D1245" s="60"/>
      <c r="E1245" s="60"/>
      <c r="F1245" s="60"/>
      <c r="G1245" s="60"/>
      <c r="H1245" s="60"/>
      <c r="I1245" s="60"/>
      <c r="J1245" s="90"/>
    </row>
    <row r="1246" spans="1:10" ht="15" x14ac:dyDescent="0.2">
      <c r="A1246" s="73" t="s">
        <v>394</v>
      </c>
      <c r="B1246" s="42" t="s">
        <v>10</v>
      </c>
      <c r="C1246" s="41" t="s">
        <v>11</v>
      </c>
      <c r="D1246" s="41" t="s">
        <v>12</v>
      </c>
      <c r="E1246" s="137" t="s">
        <v>492</v>
      </c>
      <c r="F1246" s="137"/>
      <c r="G1246" s="43" t="s">
        <v>13</v>
      </c>
      <c r="H1246" s="42" t="s">
        <v>14</v>
      </c>
      <c r="I1246" s="42" t="s">
        <v>15</v>
      </c>
      <c r="J1246" s="74" t="s">
        <v>17</v>
      </c>
    </row>
    <row r="1247" spans="1:10" x14ac:dyDescent="0.2">
      <c r="A1247" s="75" t="s">
        <v>493</v>
      </c>
      <c r="B1247" s="45" t="s">
        <v>395</v>
      </c>
      <c r="C1247" s="44" t="s">
        <v>53</v>
      </c>
      <c r="D1247" s="44" t="s">
        <v>396</v>
      </c>
      <c r="E1247" s="133" t="s">
        <v>628</v>
      </c>
      <c r="F1247" s="133"/>
      <c r="G1247" s="46" t="s">
        <v>35</v>
      </c>
      <c r="H1247" s="47">
        <v>1</v>
      </c>
      <c r="I1247" s="48">
        <v>164.14</v>
      </c>
      <c r="J1247" s="76">
        <v>164.14</v>
      </c>
    </row>
    <row r="1248" spans="1:10" ht="25.5" x14ac:dyDescent="0.2">
      <c r="A1248" s="77" t="s">
        <v>495</v>
      </c>
      <c r="B1248" s="50" t="s">
        <v>1018</v>
      </c>
      <c r="C1248" s="49" t="s">
        <v>53</v>
      </c>
      <c r="D1248" s="49" t="s">
        <v>1002</v>
      </c>
      <c r="E1248" s="134" t="s">
        <v>628</v>
      </c>
      <c r="F1248" s="134"/>
      <c r="G1248" s="51" t="s">
        <v>502</v>
      </c>
      <c r="H1248" s="52">
        <v>0.75</v>
      </c>
      <c r="I1248" s="53">
        <v>15.6</v>
      </c>
      <c r="J1248" s="78">
        <v>11.7</v>
      </c>
    </row>
    <row r="1249" spans="1:10" ht="25.5" x14ac:dyDescent="0.2">
      <c r="A1249" s="77" t="s">
        <v>495</v>
      </c>
      <c r="B1249" s="50" t="s">
        <v>1009</v>
      </c>
      <c r="C1249" s="49" t="s">
        <v>53</v>
      </c>
      <c r="D1249" s="49" t="s">
        <v>523</v>
      </c>
      <c r="E1249" s="134" t="s">
        <v>628</v>
      </c>
      <c r="F1249" s="134"/>
      <c r="G1249" s="51" t="s">
        <v>502</v>
      </c>
      <c r="H1249" s="52">
        <v>1</v>
      </c>
      <c r="I1249" s="53">
        <v>19.760000000000002</v>
      </c>
      <c r="J1249" s="78">
        <v>19.760000000000002</v>
      </c>
    </row>
    <row r="1250" spans="1:10" x14ac:dyDescent="0.2">
      <c r="A1250" s="79" t="s">
        <v>505</v>
      </c>
      <c r="B1250" s="55" t="s">
        <v>1029</v>
      </c>
      <c r="C1250" s="54" t="s">
        <v>53</v>
      </c>
      <c r="D1250" s="54" t="s">
        <v>1030</v>
      </c>
      <c r="E1250" s="135" t="s">
        <v>508</v>
      </c>
      <c r="F1250" s="135"/>
      <c r="G1250" s="56" t="s">
        <v>35</v>
      </c>
      <c r="H1250" s="57">
        <v>1</v>
      </c>
      <c r="I1250" s="58">
        <v>132.68</v>
      </c>
      <c r="J1250" s="80">
        <v>132.68</v>
      </c>
    </row>
    <row r="1251" spans="1:10" x14ac:dyDescent="0.2">
      <c r="A1251" s="81"/>
      <c r="B1251" s="82"/>
      <c r="C1251" s="82"/>
      <c r="D1251" s="82"/>
      <c r="E1251" s="82" t="s">
        <v>515</v>
      </c>
      <c r="F1251" s="83">
        <v>23.2</v>
      </c>
      <c r="G1251" s="82" t="s">
        <v>516</v>
      </c>
      <c r="H1251" s="83">
        <v>0</v>
      </c>
      <c r="I1251" s="82" t="s">
        <v>517</v>
      </c>
      <c r="J1251" s="84">
        <v>23.2</v>
      </c>
    </row>
    <row r="1252" spans="1:10" x14ac:dyDescent="0.2">
      <c r="A1252" s="81"/>
      <c r="B1252" s="82"/>
      <c r="C1252" s="82"/>
      <c r="D1252" s="82"/>
      <c r="E1252" s="82" t="s">
        <v>518</v>
      </c>
      <c r="F1252" s="83">
        <v>39.42</v>
      </c>
      <c r="G1252" s="82"/>
      <c r="H1252" s="136" t="s">
        <v>519</v>
      </c>
      <c r="I1252" s="136"/>
      <c r="J1252" s="84">
        <v>203.56</v>
      </c>
    </row>
    <row r="1253" spans="1:10" ht="15" thickBot="1" x14ac:dyDescent="0.25">
      <c r="A1253" s="85"/>
      <c r="B1253" s="86"/>
      <c r="C1253" s="86"/>
      <c r="D1253" s="86"/>
      <c r="E1253" s="86"/>
      <c r="F1253" s="86"/>
      <c r="G1253" s="86" t="s">
        <v>520</v>
      </c>
      <c r="H1253" s="87">
        <v>15</v>
      </c>
      <c r="I1253" s="86" t="s">
        <v>521</v>
      </c>
      <c r="J1253" s="88">
        <v>3053.4</v>
      </c>
    </row>
    <row r="1254" spans="1:10" ht="15" thickTop="1" x14ac:dyDescent="0.2">
      <c r="A1254" s="89"/>
      <c r="B1254" s="60"/>
      <c r="C1254" s="60"/>
      <c r="D1254" s="60"/>
      <c r="E1254" s="60"/>
      <c r="F1254" s="60"/>
      <c r="G1254" s="60"/>
      <c r="H1254" s="60"/>
      <c r="I1254" s="60"/>
      <c r="J1254" s="90"/>
    </row>
    <row r="1255" spans="1:10" ht="15" x14ac:dyDescent="0.2">
      <c r="A1255" s="73" t="s">
        <v>397</v>
      </c>
      <c r="B1255" s="42" t="s">
        <v>10</v>
      </c>
      <c r="C1255" s="41" t="s">
        <v>11</v>
      </c>
      <c r="D1255" s="41" t="s">
        <v>12</v>
      </c>
      <c r="E1255" s="137" t="s">
        <v>492</v>
      </c>
      <c r="F1255" s="137"/>
      <c r="G1255" s="43" t="s">
        <v>13</v>
      </c>
      <c r="H1255" s="42" t="s">
        <v>14</v>
      </c>
      <c r="I1255" s="42" t="s">
        <v>15</v>
      </c>
      <c r="J1255" s="74" t="s">
        <v>17</v>
      </c>
    </row>
    <row r="1256" spans="1:10" x14ac:dyDescent="0.2">
      <c r="A1256" s="75" t="s">
        <v>493</v>
      </c>
      <c r="B1256" s="45" t="s">
        <v>398</v>
      </c>
      <c r="C1256" s="44" t="s">
        <v>53</v>
      </c>
      <c r="D1256" s="44" t="s">
        <v>399</v>
      </c>
      <c r="E1256" s="133" t="s">
        <v>628</v>
      </c>
      <c r="F1256" s="133"/>
      <c r="G1256" s="46" t="s">
        <v>35</v>
      </c>
      <c r="H1256" s="47">
        <v>1</v>
      </c>
      <c r="I1256" s="48">
        <v>44.22</v>
      </c>
      <c r="J1256" s="76">
        <v>44.22</v>
      </c>
    </row>
    <row r="1257" spans="1:10" ht="25.5" x14ac:dyDescent="0.2">
      <c r="A1257" s="77" t="s">
        <v>495</v>
      </c>
      <c r="B1257" s="50" t="s">
        <v>1018</v>
      </c>
      <c r="C1257" s="49" t="s">
        <v>53</v>
      </c>
      <c r="D1257" s="49" t="s">
        <v>1002</v>
      </c>
      <c r="E1257" s="134" t="s">
        <v>628</v>
      </c>
      <c r="F1257" s="134"/>
      <c r="G1257" s="51" t="s">
        <v>502</v>
      </c>
      <c r="H1257" s="52">
        <v>0.5</v>
      </c>
      <c r="I1257" s="53">
        <v>15.6</v>
      </c>
      <c r="J1257" s="78">
        <v>7.8</v>
      </c>
    </row>
    <row r="1258" spans="1:10" ht="25.5" x14ac:dyDescent="0.2">
      <c r="A1258" s="77" t="s">
        <v>495</v>
      </c>
      <c r="B1258" s="50" t="s">
        <v>1009</v>
      </c>
      <c r="C1258" s="49" t="s">
        <v>53</v>
      </c>
      <c r="D1258" s="49" t="s">
        <v>523</v>
      </c>
      <c r="E1258" s="134" t="s">
        <v>628</v>
      </c>
      <c r="F1258" s="134"/>
      <c r="G1258" s="51" t="s">
        <v>502</v>
      </c>
      <c r="H1258" s="52">
        <v>1</v>
      </c>
      <c r="I1258" s="53">
        <v>19.760000000000002</v>
      </c>
      <c r="J1258" s="78">
        <v>19.760000000000002</v>
      </c>
    </row>
    <row r="1259" spans="1:10" x14ac:dyDescent="0.2">
      <c r="A1259" s="79" t="s">
        <v>505</v>
      </c>
      <c r="B1259" s="55" t="s">
        <v>1031</v>
      </c>
      <c r="C1259" s="54" t="s">
        <v>53</v>
      </c>
      <c r="D1259" s="54" t="s">
        <v>399</v>
      </c>
      <c r="E1259" s="135" t="s">
        <v>508</v>
      </c>
      <c r="F1259" s="135"/>
      <c r="G1259" s="56" t="s">
        <v>35</v>
      </c>
      <c r="H1259" s="57">
        <v>1</v>
      </c>
      <c r="I1259" s="58">
        <v>16.66</v>
      </c>
      <c r="J1259" s="80">
        <v>16.66</v>
      </c>
    </row>
    <row r="1260" spans="1:10" x14ac:dyDescent="0.2">
      <c r="A1260" s="81"/>
      <c r="B1260" s="82"/>
      <c r="C1260" s="82"/>
      <c r="D1260" s="82"/>
      <c r="E1260" s="82" t="s">
        <v>515</v>
      </c>
      <c r="F1260" s="83">
        <v>20.48</v>
      </c>
      <c r="G1260" s="82" t="s">
        <v>516</v>
      </c>
      <c r="H1260" s="83">
        <v>0</v>
      </c>
      <c r="I1260" s="82" t="s">
        <v>517</v>
      </c>
      <c r="J1260" s="84">
        <v>20.48</v>
      </c>
    </row>
    <row r="1261" spans="1:10" x14ac:dyDescent="0.2">
      <c r="A1261" s="81"/>
      <c r="B1261" s="82"/>
      <c r="C1261" s="82"/>
      <c r="D1261" s="82"/>
      <c r="E1261" s="82" t="s">
        <v>518</v>
      </c>
      <c r="F1261" s="83">
        <v>10.62</v>
      </c>
      <c r="G1261" s="82"/>
      <c r="H1261" s="136" t="s">
        <v>519</v>
      </c>
      <c r="I1261" s="136"/>
      <c r="J1261" s="84">
        <v>54.84</v>
      </c>
    </row>
    <row r="1262" spans="1:10" ht="15" thickBot="1" x14ac:dyDescent="0.25">
      <c r="A1262" s="85"/>
      <c r="B1262" s="86"/>
      <c r="C1262" s="86"/>
      <c r="D1262" s="86"/>
      <c r="E1262" s="86"/>
      <c r="F1262" s="86"/>
      <c r="G1262" s="86" t="s">
        <v>520</v>
      </c>
      <c r="H1262" s="87">
        <v>3</v>
      </c>
      <c r="I1262" s="86" t="s">
        <v>521</v>
      </c>
      <c r="J1262" s="88">
        <v>164.52</v>
      </c>
    </row>
    <row r="1263" spans="1:10" ht="15" thickTop="1" x14ac:dyDescent="0.2">
      <c r="A1263" s="89"/>
      <c r="B1263" s="60"/>
      <c r="C1263" s="60"/>
      <c r="D1263" s="60"/>
      <c r="E1263" s="60"/>
      <c r="F1263" s="60"/>
      <c r="G1263" s="60"/>
      <c r="H1263" s="60"/>
      <c r="I1263" s="60"/>
      <c r="J1263" s="90"/>
    </row>
    <row r="1264" spans="1:10" ht="15" x14ac:dyDescent="0.2">
      <c r="A1264" s="73" t="s">
        <v>400</v>
      </c>
      <c r="B1264" s="42" t="s">
        <v>10</v>
      </c>
      <c r="C1264" s="41" t="s">
        <v>11</v>
      </c>
      <c r="D1264" s="41" t="s">
        <v>12</v>
      </c>
      <c r="E1264" s="137" t="s">
        <v>492</v>
      </c>
      <c r="F1264" s="137"/>
      <c r="G1264" s="43" t="s">
        <v>13</v>
      </c>
      <c r="H1264" s="42" t="s">
        <v>14</v>
      </c>
      <c r="I1264" s="42" t="s">
        <v>15</v>
      </c>
      <c r="J1264" s="74" t="s">
        <v>17</v>
      </c>
    </row>
    <row r="1265" spans="1:10" ht="25.5" x14ac:dyDescent="0.2">
      <c r="A1265" s="75" t="s">
        <v>493</v>
      </c>
      <c r="B1265" s="45" t="s">
        <v>401</v>
      </c>
      <c r="C1265" s="44" t="s">
        <v>23</v>
      </c>
      <c r="D1265" s="44" t="s">
        <v>402</v>
      </c>
      <c r="E1265" s="133" t="s">
        <v>998</v>
      </c>
      <c r="F1265" s="133"/>
      <c r="G1265" s="46" t="s">
        <v>35</v>
      </c>
      <c r="H1265" s="47">
        <v>1</v>
      </c>
      <c r="I1265" s="48">
        <v>439.29</v>
      </c>
      <c r="J1265" s="76">
        <v>439.29</v>
      </c>
    </row>
    <row r="1266" spans="1:10" ht="25.5" x14ac:dyDescent="0.2">
      <c r="A1266" s="77" t="s">
        <v>495</v>
      </c>
      <c r="B1266" s="50" t="s">
        <v>1001</v>
      </c>
      <c r="C1266" s="49" t="s">
        <v>23</v>
      </c>
      <c r="D1266" s="49" t="s">
        <v>1002</v>
      </c>
      <c r="E1266" s="134" t="s">
        <v>501</v>
      </c>
      <c r="F1266" s="134"/>
      <c r="G1266" s="51" t="s">
        <v>502</v>
      </c>
      <c r="H1266" s="52">
        <v>2</v>
      </c>
      <c r="I1266" s="53">
        <v>16.98</v>
      </c>
      <c r="J1266" s="78">
        <v>33.96</v>
      </c>
    </row>
    <row r="1267" spans="1:10" ht="25.5" x14ac:dyDescent="0.2">
      <c r="A1267" s="77" t="s">
        <v>495</v>
      </c>
      <c r="B1267" s="50" t="s">
        <v>522</v>
      </c>
      <c r="C1267" s="49" t="s">
        <v>23</v>
      </c>
      <c r="D1267" s="49" t="s">
        <v>523</v>
      </c>
      <c r="E1267" s="134" t="s">
        <v>501</v>
      </c>
      <c r="F1267" s="134"/>
      <c r="G1267" s="51" t="s">
        <v>502</v>
      </c>
      <c r="H1267" s="52">
        <v>2</v>
      </c>
      <c r="I1267" s="53">
        <v>22.18</v>
      </c>
      <c r="J1267" s="78">
        <v>44.36</v>
      </c>
    </row>
    <row r="1268" spans="1:10" x14ac:dyDescent="0.2">
      <c r="A1268" s="79" t="s">
        <v>505</v>
      </c>
      <c r="B1268" s="55" t="s">
        <v>1032</v>
      </c>
      <c r="C1268" s="54" t="s">
        <v>23</v>
      </c>
      <c r="D1268" s="54" t="s">
        <v>1033</v>
      </c>
      <c r="E1268" s="135" t="s">
        <v>508</v>
      </c>
      <c r="F1268" s="135"/>
      <c r="G1268" s="56" t="s">
        <v>35</v>
      </c>
      <c r="H1268" s="57">
        <v>1</v>
      </c>
      <c r="I1268" s="58">
        <v>73.099999999999994</v>
      </c>
      <c r="J1268" s="80">
        <v>73.099999999999994</v>
      </c>
    </row>
    <row r="1269" spans="1:10" ht="51" x14ac:dyDescent="0.2">
      <c r="A1269" s="79" t="s">
        <v>505</v>
      </c>
      <c r="B1269" s="55" t="s">
        <v>1034</v>
      </c>
      <c r="C1269" s="54" t="s">
        <v>23</v>
      </c>
      <c r="D1269" s="54" t="s">
        <v>1035</v>
      </c>
      <c r="E1269" s="135" t="s">
        <v>508</v>
      </c>
      <c r="F1269" s="135"/>
      <c r="G1269" s="56" t="s">
        <v>35</v>
      </c>
      <c r="H1269" s="57">
        <v>1</v>
      </c>
      <c r="I1269" s="58">
        <v>118.6</v>
      </c>
      <c r="J1269" s="80">
        <v>118.6</v>
      </c>
    </row>
    <row r="1270" spans="1:10" x14ac:dyDescent="0.2">
      <c r="A1270" s="79" t="s">
        <v>505</v>
      </c>
      <c r="B1270" s="55" t="s">
        <v>1036</v>
      </c>
      <c r="C1270" s="54" t="s">
        <v>23</v>
      </c>
      <c r="D1270" s="54" t="s">
        <v>1037</v>
      </c>
      <c r="E1270" s="135" t="s">
        <v>508</v>
      </c>
      <c r="F1270" s="135"/>
      <c r="G1270" s="56" t="s">
        <v>35</v>
      </c>
      <c r="H1270" s="57">
        <v>1</v>
      </c>
      <c r="I1270" s="58">
        <v>169.27</v>
      </c>
      <c r="J1270" s="80">
        <v>169.27</v>
      </c>
    </row>
    <row r="1271" spans="1:10" x14ac:dyDescent="0.2">
      <c r="A1271" s="81"/>
      <c r="B1271" s="82"/>
      <c r="C1271" s="82"/>
      <c r="D1271" s="82"/>
      <c r="E1271" s="82" t="s">
        <v>515</v>
      </c>
      <c r="F1271" s="83">
        <v>59.44</v>
      </c>
      <c r="G1271" s="82" t="s">
        <v>516</v>
      </c>
      <c r="H1271" s="83">
        <v>0</v>
      </c>
      <c r="I1271" s="82" t="s">
        <v>517</v>
      </c>
      <c r="J1271" s="84">
        <v>59.44</v>
      </c>
    </row>
    <row r="1272" spans="1:10" x14ac:dyDescent="0.2">
      <c r="A1272" s="81"/>
      <c r="B1272" s="82"/>
      <c r="C1272" s="82"/>
      <c r="D1272" s="82"/>
      <c r="E1272" s="82" t="s">
        <v>518</v>
      </c>
      <c r="F1272" s="83">
        <v>105.51</v>
      </c>
      <c r="G1272" s="82"/>
      <c r="H1272" s="136" t="s">
        <v>519</v>
      </c>
      <c r="I1272" s="136"/>
      <c r="J1272" s="84">
        <v>544.79999999999995</v>
      </c>
    </row>
    <row r="1273" spans="1:10" ht="15" thickBot="1" x14ac:dyDescent="0.25">
      <c r="A1273" s="85"/>
      <c r="B1273" s="86"/>
      <c r="C1273" s="86"/>
      <c r="D1273" s="86"/>
      <c r="E1273" s="86"/>
      <c r="F1273" s="86"/>
      <c r="G1273" s="86" t="s">
        <v>520</v>
      </c>
      <c r="H1273" s="87">
        <v>30</v>
      </c>
      <c r="I1273" s="86" t="s">
        <v>521</v>
      </c>
      <c r="J1273" s="88">
        <v>16344</v>
      </c>
    </row>
    <row r="1274" spans="1:10" ht="15" thickTop="1" x14ac:dyDescent="0.2">
      <c r="A1274" s="89"/>
      <c r="B1274" s="60"/>
      <c r="C1274" s="60"/>
      <c r="D1274" s="60"/>
      <c r="E1274" s="60"/>
      <c r="F1274" s="60"/>
      <c r="G1274" s="60"/>
      <c r="H1274" s="60"/>
      <c r="I1274" s="60"/>
      <c r="J1274" s="90"/>
    </row>
    <row r="1275" spans="1:10" ht="15" x14ac:dyDescent="0.2">
      <c r="A1275" s="73" t="s">
        <v>403</v>
      </c>
      <c r="B1275" s="42" t="s">
        <v>10</v>
      </c>
      <c r="C1275" s="41" t="s">
        <v>11</v>
      </c>
      <c r="D1275" s="41" t="s">
        <v>12</v>
      </c>
      <c r="E1275" s="137" t="s">
        <v>492</v>
      </c>
      <c r="F1275" s="137"/>
      <c r="G1275" s="43" t="s">
        <v>13</v>
      </c>
      <c r="H1275" s="42" t="s">
        <v>14</v>
      </c>
      <c r="I1275" s="42" t="s">
        <v>15</v>
      </c>
      <c r="J1275" s="74" t="s">
        <v>17</v>
      </c>
    </row>
    <row r="1276" spans="1:10" x14ac:dyDescent="0.2">
      <c r="A1276" s="75" t="s">
        <v>493</v>
      </c>
      <c r="B1276" s="45" t="s">
        <v>404</v>
      </c>
      <c r="C1276" s="44" t="s">
        <v>53</v>
      </c>
      <c r="D1276" s="44" t="s">
        <v>405</v>
      </c>
      <c r="E1276" s="133" t="s">
        <v>628</v>
      </c>
      <c r="F1276" s="133"/>
      <c r="G1276" s="46" t="s">
        <v>35</v>
      </c>
      <c r="H1276" s="47">
        <v>1</v>
      </c>
      <c r="I1276" s="48">
        <v>2062.41</v>
      </c>
      <c r="J1276" s="76">
        <v>2062.41</v>
      </c>
    </row>
    <row r="1277" spans="1:10" ht="25.5" x14ac:dyDescent="0.2">
      <c r="A1277" s="77" t="s">
        <v>495</v>
      </c>
      <c r="B1277" s="50" t="s">
        <v>976</v>
      </c>
      <c r="C1277" s="49" t="s">
        <v>53</v>
      </c>
      <c r="D1277" s="49" t="s">
        <v>977</v>
      </c>
      <c r="E1277" s="134" t="s">
        <v>628</v>
      </c>
      <c r="F1277" s="134"/>
      <c r="G1277" s="51" t="s">
        <v>44</v>
      </c>
      <c r="H1277" s="52">
        <v>0.16</v>
      </c>
      <c r="I1277" s="53">
        <v>70.05</v>
      </c>
      <c r="J1277" s="78">
        <v>11.2</v>
      </c>
    </row>
    <row r="1278" spans="1:10" ht="25.5" x14ac:dyDescent="0.2">
      <c r="A1278" s="77" t="s">
        <v>495</v>
      </c>
      <c r="B1278" s="50" t="s">
        <v>978</v>
      </c>
      <c r="C1278" s="49" t="s">
        <v>53</v>
      </c>
      <c r="D1278" s="49" t="s">
        <v>979</v>
      </c>
      <c r="E1278" s="134" t="s">
        <v>628</v>
      </c>
      <c r="F1278" s="134"/>
      <c r="G1278" s="51" t="s">
        <v>44</v>
      </c>
      <c r="H1278" s="52">
        <v>0.125</v>
      </c>
      <c r="I1278" s="53">
        <v>46.11</v>
      </c>
      <c r="J1278" s="78">
        <v>5.76</v>
      </c>
    </row>
    <row r="1279" spans="1:10" ht="25.5" x14ac:dyDescent="0.2">
      <c r="A1279" s="77" t="s">
        <v>495</v>
      </c>
      <c r="B1279" s="50" t="s">
        <v>980</v>
      </c>
      <c r="C1279" s="49" t="s">
        <v>53</v>
      </c>
      <c r="D1279" s="49" t="s">
        <v>981</v>
      </c>
      <c r="E1279" s="134" t="s">
        <v>628</v>
      </c>
      <c r="F1279" s="134"/>
      <c r="G1279" s="51" t="s">
        <v>44</v>
      </c>
      <c r="H1279" s="52">
        <v>0.125</v>
      </c>
      <c r="I1279" s="53">
        <v>502.9</v>
      </c>
      <c r="J1279" s="78">
        <v>62.86</v>
      </c>
    </row>
    <row r="1280" spans="1:10" ht="25.5" x14ac:dyDescent="0.2">
      <c r="A1280" s="77" t="s">
        <v>495</v>
      </c>
      <c r="B1280" s="50" t="s">
        <v>966</v>
      </c>
      <c r="C1280" s="49" t="s">
        <v>53</v>
      </c>
      <c r="D1280" s="49" t="s">
        <v>967</v>
      </c>
      <c r="E1280" s="134" t="s">
        <v>628</v>
      </c>
      <c r="F1280" s="134"/>
      <c r="G1280" s="51" t="s">
        <v>502</v>
      </c>
      <c r="H1280" s="52">
        <v>3</v>
      </c>
      <c r="I1280" s="53">
        <v>15.39</v>
      </c>
      <c r="J1280" s="78">
        <v>46.17</v>
      </c>
    </row>
    <row r="1281" spans="1:10" ht="25.5" x14ac:dyDescent="0.2">
      <c r="A1281" s="77" t="s">
        <v>495</v>
      </c>
      <c r="B1281" s="50" t="s">
        <v>812</v>
      </c>
      <c r="C1281" s="49" t="s">
        <v>53</v>
      </c>
      <c r="D1281" s="49" t="s">
        <v>635</v>
      </c>
      <c r="E1281" s="134" t="s">
        <v>628</v>
      </c>
      <c r="F1281" s="134"/>
      <c r="G1281" s="51" t="s">
        <v>502</v>
      </c>
      <c r="H1281" s="52">
        <v>3</v>
      </c>
      <c r="I1281" s="53">
        <v>19.55</v>
      </c>
      <c r="J1281" s="78">
        <v>58.65</v>
      </c>
    </row>
    <row r="1282" spans="1:10" x14ac:dyDescent="0.2">
      <c r="A1282" s="79" t="s">
        <v>505</v>
      </c>
      <c r="B1282" s="55" t="s">
        <v>1038</v>
      </c>
      <c r="C1282" s="54" t="s">
        <v>53</v>
      </c>
      <c r="D1282" s="54" t="s">
        <v>1039</v>
      </c>
      <c r="E1282" s="135" t="s">
        <v>508</v>
      </c>
      <c r="F1282" s="135"/>
      <c r="G1282" s="56" t="s">
        <v>35</v>
      </c>
      <c r="H1282" s="57">
        <v>1</v>
      </c>
      <c r="I1282" s="58">
        <v>1279.77</v>
      </c>
      <c r="J1282" s="80">
        <v>1279.77</v>
      </c>
    </row>
    <row r="1283" spans="1:10" x14ac:dyDescent="0.2">
      <c r="A1283" s="79" t="s">
        <v>505</v>
      </c>
      <c r="B1283" s="55" t="s">
        <v>1040</v>
      </c>
      <c r="C1283" s="54" t="s">
        <v>53</v>
      </c>
      <c r="D1283" s="54" t="s">
        <v>1041</v>
      </c>
      <c r="E1283" s="135" t="s">
        <v>632</v>
      </c>
      <c r="F1283" s="135"/>
      <c r="G1283" s="56" t="s">
        <v>633</v>
      </c>
      <c r="H1283" s="57">
        <v>2</v>
      </c>
      <c r="I1283" s="58">
        <v>299</v>
      </c>
      <c r="J1283" s="80">
        <v>598</v>
      </c>
    </row>
    <row r="1284" spans="1:10" x14ac:dyDescent="0.2">
      <c r="A1284" s="81"/>
      <c r="B1284" s="82"/>
      <c r="C1284" s="82"/>
      <c r="D1284" s="82"/>
      <c r="E1284" s="82" t="s">
        <v>515</v>
      </c>
      <c r="F1284" s="83">
        <v>107.87</v>
      </c>
      <c r="G1284" s="82" t="s">
        <v>516</v>
      </c>
      <c r="H1284" s="83">
        <v>0</v>
      </c>
      <c r="I1284" s="82" t="s">
        <v>517</v>
      </c>
      <c r="J1284" s="84">
        <v>107.87</v>
      </c>
    </row>
    <row r="1285" spans="1:10" x14ac:dyDescent="0.2">
      <c r="A1285" s="81"/>
      <c r="B1285" s="82"/>
      <c r="C1285" s="82"/>
      <c r="D1285" s="82"/>
      <c r="E1285" s="82" t="s">
        <v>518</v>
      </c>
      <c r="F1285" s="83">
        <v>495.39</v>
      </c>
      <c r="G1285" s="82"/>
      <c r="H1285" s="136" t="s">
        <v>519</v>
      </c>
      <c r="I1285" s="136"/>
      <c r="J1285" s="84">
        <v>2557.8000000000002</v>
      </c>
    </row>
    <row r="1286" spans="1:10" ht="15" thickBot="1" x14ac:dyDescent="0.25">
      <c r="A1286" s="85"/>
      <c r="B1286" s="86"/>
      <c r="C1286" s="86"/>
      <c r="D1286" s="86"/>
      <c r="E1286" s="86"/>
      <c r="F1286" s="86"/>
      <c r="G1286" s="86" t="s">
        <v>520</v>
      </c>
      <c r="H1286" s="87">
        <v>4</v>
      </c>
      <c r="I1286" s="86" t="s">
        <v>521</v>
      </c>
      <c r="J1286" s="88">
        <v>10231.200000000001</v>
      </c>
    </row>
    <row r="1287" spans="1:10" ht="15" thickTop="1" x14ac:dyDescent="0.2">
      <c r="A1287" s="89"/>
      <c r="B1287" s="60"/>
      <c r="C1287" s="60"/>
      <c r="D1287" s="60"/>
      <c r="E1287" s="60"/>
      <c r="F1287" s="60"/>
      <c r="G1287" s="60"/>
      <c r="H1287" s="60"/>
      <c r="I1287" s="60"/>
      <c r="J1287" s="90"/>
    </row>
    <row r="1288" spans="1:10" ht="15" x14ac:dyDescent="0.2">
      <c r="A1288" s="73" t="s">
        <v>406</v>
      </c>
      <c r="B1288" s="42" t="s">
        <v>10</v>
      </c>
      <c r="C1288" s="41" t="s">
        <v>11</v>
      </c>
      <c r="D1288" s="41" t="s">
        <v>12</v>
      </c>
      <c r="E1288" s="137" t="s">
        <v>492</v>
      </c>
      <c r="F1288" s="137"/>
      <c r="G1288" s="43" t="s">
        <v>13</v>
      </c>
      <c r="H1288" s="42" t="s">
        <v>14</v>
      </c>
      <c r="I1288" s="42" t="s">
        <v>15</v>
      </c>
      <c r="J1288" s="74" t="s">
        <v>17</v>
      </c>
    </row>
    <row r="1289" spans="1:10" ht="25.5" x14ac:dyDescent="0.2">
      <c r="A1289" s="75" t="s">
        <v>493</v>
      </c>
      <c r="B1289" s="45" t="s">
        <v>407</v>
      </c>
      <c r="C1289" s="44" t="s">
        <v>23</v>
      </c>
      <c r="D1289" s="44" t="s">
        <v>408</v>
      </c>
      <c r="E1289" s="133" t="s">
        <v>998</v>
      </c>
      <c r="F1289" s="133"/>
      <c r="G1289" s="46" t="s">
        <v>35</v>
      </c>
      <c r="H1289" s="47">
        <v>1</v>
      </c>
      <c r="I1289" s="48">
        <v>1254.8800000000001</v>
      </c>
      <c r="J1289" s="76">
        <v>1254.8800000000001</v>
      </c>
    </row>
    <row r="1290" spans="1:10" ht="51" x14ac:dyDescent="0.2">
      <c r="A1290" s="77" t="s">
        <v>495</v>
      </c>
      <c r="B1290" s="50" t="s">
        <v>1042</v>
      </c>
      <c r="C1290" s="49" t="s">
        <v>23</v>
      </c>
      <c r="D1290" s="49" t="s">
        <v>1043</v>
      </c>
      <c r="E1290" s="134" t="s">
        <v>615</v>
      </c>
      <c r="F1290" s="134"/>
      <c r="G1290" s="51" t="s">
        <v>616</v>
      </c>
      <c r="H1290" s="52">
        <v>0.23880000000000001</v>
      </c>
      <c r="I1290" s="53">
        <v>176.92</v>
      </c>
      <c r="J1290" s="78">
        <v>42.24</v>
      </c>
    </row>
    <row r="1291" spans="1:10" ht="25.5" x14ac:dyDescent="0.2">
      <c r="A1291" s="77" t="s">
        <v>495</v>
      </c>
      <c r="B1291" s="50" t="s">
        <v>1001</v>
      </c>
      <c r="C1291" s="49" t="s">
        <v>23</v>
      </c>
      <c r="D1291" s="49" t="s">
        <v>1002</v>
      </c>
      <c r="E1291" s="134" t="s">
        <v>501</v>
      </c>
      <c r="F1291" s="134"/>
      <c r="G1291" s="51" t="s">
        <v>502</v>
      </c>
      <c r="H1291" s="52">
        <v>0.23810000000000001</v>
      </c>
      <c r="I1291" s="53">
        <v>16.98</v>
      </c>
      <c r="J1291" s="78">
        <v>4.04</v>
      </c>
    </row>
    <row r="1292" spans="1:10" ht="25.5" x14ac:dyDescent="0.2">
      <c r="A1292" s="77" t="s">
        <v>495</v>
      </c>
      <c r="B1292" s="50" t="s">
        <v>522</v>
      </c>
      <c r="C1292" s="49" t="s">
        <v>23</v>
      </c>
      <c r="D1292" s="49" t="s">
        <v>523</v>
      </c>
      <c r="E1292" s="134" t="s">
        <v>501</v>
      </c>
      <c r="F1292" s="134"/>
      <c r="G1292" s="51" t="s">
        <v>502</v>
      </c>
      <c r="H1292" s="52">
        <v>0.23810000000000001</v>
      </c>
      <c r="I1292" s="53">
        <v>22.18</v>
      </c>
      <c r="J1292" s="78">
        <v>5.28</v>
      </c>
    </row>
    <row r="1293" spans="1:10" ht="25.5" x14ac:dyDescent="0.2">
      <c r="A1293" s="79" t="s">
        <v>505</v>
      </c>
      <c r="B1293" s="55" t="s">
        <v>552</v>
      </c>
      <c r="C1293" s="54" t="s">
        <v>23</v>
      </c>
      <c r="D1293" s="54" t="s">
        <v>553</v>
      </c>
      <c r="E1293" s="135" t="s">
        <v>508</v>
      </c>
      <c r="F1293" s="135"/>
      <c r="G1293" s="56" t="s">
        <v>35</v>
      </c>
      <c r="H1293" s="57">
        <v>1.4E-2</v>
      </c>
      <c r="I1293" s="58">
        <v>3.37</v>
      </c>
      <c r="J1293" s="80">
        <v>0.04</v>
      </c>
    </row>
    <row r="1294" spans="1:10" ht="25.5" x14ac:dyDescent="0.2">
      <c r="A1294" s="79" t="s">
        <v>505</v>
      </c>
      <c r="B1294" s="55" t="s">
        <v>1044</v>
      </c>
      <c r="C1294" s="54" t="s">
        <v>23</v>
      </c>
      <c r="D1294" s="54" t="s">
        <v>1045</v>
      </c>
      <c r="E1294" s="135" t="s">
        <v>508</v>
      </c>
      <c r="F1294" s="135"/>
      <c r="G1294" s="56" t="s">
        <v>35</v>
      </c>
      <c r="H1294" s="57">
        <v>1</v>
      </c>
      <c r="I1294" s="58">
        <v>1203.28</v>
      </c>
      <c r="J1294" s="80">
        <v>1203.28</v>
      </c>
    </row>
    <row r="1295" spans="1:10" x14ac:dyDescent="0.2">
      <c r="A1295" s="81"/>
      <c r="B1295" s="82"/>
      <c r="C1295" s="82"/>
      <c r="D1295" s="82"/>
      <c r="E1295" s="82" t="s">
        <v>515</v>
      </c>
      <c r="F1295" s="83">
        <v>10.95</v>
      </c>
      <c r="G1295" s="82" t="s">
        <v>516</v>
      </c>
      <c r="H1295" s="83">
        <v>0</v>
      </c>
      <c r="I1295" s="82" t="s">
        <v>517</v>
      </c>
      <c r="J1295" s="84">
        <v>10.95</v>
      </c>
    </row>
    <row r="1296" spans="1:10" x14ac:dyDescent="0.2">
      <c r="A1296" s="81"/>
      <c r="B1296" s="82"/>
      <c r="C1296" s="82"/>
      <c r="D1296" s="82"/>
      <c r="E1296" s="82" t="s">
        <v>518</v>
      </c>
      <c r="F1296" s="83">
        <v>301.42</v>
      </c>
      <c r="G1296" s="82"/>
      <c r="H1296" s="136" t="s">
        <v>519</v>
      </c>
      <c r="I1296" s="136"/>
      <c r="J1296" s="84">
        <v>1556.3</v>
      </c>
    </row>
    <row r="1297" spans="1:10" ht="15" thickBot="1" x14ac:dyDescent="0.25">
      <c r="A1297" s="85"/>
      <c r="B1297" s="86"/>
      <c r="C1297" s="86"/>
      <c r="D1297" s="86"/>
      <c r="E1297" s="86"/>
      <c r="F1297" s="86"/>
      <c r="G1297" s="86" t="s">
        <v>520</v>
      </c>
      <c r="H1297" s="87">
        <v>8</v>
      </c>
      <c r="I1297" s="86" t="s">
        <v>521</v>
      </c>
      <c r="J1297" s="88">
        <v>12450.4</v>
      </c>
    </row>
    <row r="1298" spans="1:10" ht="15" thickTop="1" x14ac:dyDescent="0.2">
      <c r="A1298" s="89"/>
      <c r="B1298" s="60"/>
      <c r="C1298" s="60"/>
      <c r="D1298" s="60"/>
      <c r="E1298" s="60"/>
      <c r="F1298" s="60"/>
      <c r="G1298" s="60"/>
      <c r="H1298" s="60"/>
      <c r="I1298" s="60"/>
      <c r="J1298" s="90"/>
    </row>
    <row r="1299" spans="1:10" x14ac:dyDescent="0.2">
      <c r="A1299" s="91" t="s">
        <v>409</v>
      </c>
      <c r="B1299" s="39"/>
      <c r="C1299" s="39"/>
      <c r="D1299" s="39" t="s">
        <v>410</v>
      </c>
      <c r="E1299" s="39"/>
      <c r="F1299" s="138"/>
      <c r="G1299" s="138"/>
      <c r="H1299" s="40"/>
      <c r="I1299" s="39"/>
      <c r="J1299" s="92">
        <v>14794.41</v>
      </c>
    </row>
    <row r="1300" spans="1:10" ht="15" x14ac:dyDescent="0.2">
      <c r="A1300" s="73" t="s">
        <v>411</v>
      </c>
      <c r="B1300" s="42" t="s">
        <v>10</v>
      </c>
      <c r="C1300" s="41" t="s">
        <v>11</v>
      </c>
      <c r="D1300" s="41" t="s">
        <v>12</v>
      </c>
      <c r="E1300" s="137" t="s">
        <v>492</v>
      </c>
      <c r="F1300" s="137"/>
      <c r="G1300" s="43" t="s">
        <v>13</v>
      </c>
      <c r="H1300" s="42" t="s">
        <v>14</v>
      </c>
      <c r="I1300" s="42" t="s">
        <v>15</v>
      </c>
      <c r="J1300" s="74" t="s">
        <v>17</v>
      </c>
    </row>
    <row r="1301" spans="1:10" ht="25.5" x14ac:dyDescent="0.2">
      <c r="A1301" s="75" t="s">
        <v>493</v>
      </c>
      <c r="B1301" s="45" t="s">
        <v>412</v>
      </c>
      <c r="C1301" s="44" t="s">
        <v>23</v>
      </c>
      <c r="D1301" s="44" t="s">
        <v>413</v>
      </c>
      <c r="E1301" s="133" t="s">
        <v>622</v>
      </c>
      <c r="F1301" s="133"/>
      <c r="G1301" s="46" t="s">
        <v>44</v>
      </c>
      <c r="H1301" s="47">
        <v>1</v>
      </c>
      <c r="I1301" s="48">
        <v>67.64</v>
      </c>
      <c r="J1301" s="76">
        <v>67.64</v>
      </c>
    </row>
    <row r="1302" spans="1:10" ht="25.5" x14ac:dyDescent="0.2">
      <c r="A1302" s="77" t="s">
        <v>495</v>
      </c>
      <c r="B1302" s="50" t="s">
        <v>503</v>
      </c>
      <c r="C1302" s="49" t="s">
        <v>23</v>
      </c>
      <c r="D1302" s="49" t="s">
        <v>504</v>
      </c>
      <c r="E1302" s="134" t="s">
        <v>501</v>
      </c>
      <c r="F1302" s="134"/>
      <c r="G1302" s="51" t="s">
        <v>502</v>
      </c>
      <c r="H1302" s="52">
        <v>3.956</v>
      </c>
      <c r="I1302" s="53">
        <v>17.100000000000001</v>
      </c>
      <c r="J1302" s="78">
        <v>67.64</v>
      </c>
    </row>
    <row r="1303" spans="1:10" x14ac:dyDescent="0.2">
      <c r="A1303" s="81"/>
      <c r="B1303" s="82"/>
      <c r="C1303" s="82"/>
      <c r="D1303" s="82"/>
      <c r="E1303" s="82" t="s">
        <v>515</v>
      </c>
      <c r="F1303" s="83">
        <v>49.37</v>
      </c>
      <c r="G1303" s="82" t="s">
        <v>516</v>
      </c>
      <c r="H1303" s="83">
        <v>0</v>
      </c>
      <c r="I1303" s="82" t="s">
        <v>517</v>
      </c>
      <c r="J1303" s="84">
        <v>49.37</v>
      </c>
    </row>
    <row r="1304" spans="1:10" x14ac:dyDescent="0.2">
      <c r="A1304" s="81"/>
      <c r="B1304" s="82"/>
      <c r="C1304" s="82"/>
      <c r="D1304" s="82"/>
      <c r="E1304" s="82" t="s">
        <v>518</v>
      </c>
      <c r="F1304" s="83">
        <v>16.239999999999998</v>
      </c>
      <c r="G1304" s="82"/>
      <c r="H1304" s="136" t="s">
        <v>519</v>
      </c>
      <c r="I1304" s="136"/>
      <c r="J1304" s="84">
        <v>83.88</v>
      </c>
    </row>
    <row r="1305" spans="1:10" ht="15" thickBot="1" x14ac:dyDescent="0.25">
      <c r="A1305" s="85"/>
      <c r="B1305" s="86"/>
      <c r="C1305" s="86"/>
      <c r="D1305" s="86"/>
      <c r="E1305" s="86"/>
      <c r="F1305" s="86"/>
      <c r="G1305" s="86" t="s">
        <v>520</v>
      </c>
      <c r="H1305" s="87">
        <v>18</v>
      </c>
      <c r="I1305" s="86" t="s">
        <v>521</v>
      </c>
      <c r="J1305" s="88">
        <v>1509.84</v>
      </c>
    </row>
    <row r="1306" spans="1:10" ht="15" thickTop="1" x14ac:dyDescent="0.2">
      <c r="A1306" s="89"/>
      <c r="B1306" s="60"/>
      <c r="C1306" s="60"/>
      <c r="D1306" s="60"/>
      <c r="E1306" s="60"/>
      <c r="F1306" s="60"/>
      <c r="G1306" s="60"/>
      <c r="H1306" s="60"/>
      <c r="I1306" s="60"/>
      <c r="J1306" s="90"/>
    </row>
    <row r="1307" spans="1:10" ht="15" x14ac:dyDescent="0.2">
      <c r="A1307" s="73" t="s">
        <v>414</v>
      </c>
      <c r="B1307" s="42" t="s">
        <v>10</v>
      </c>
      <c r="C1307" s="41" t="s">
        <v>11</v>
      </c>
      <c r="D1307" s="41" t="s">
        <v>12</v>
      </c>
      <c r="E1307" s="137" t="s">
        <v>492</v>
      </c>
      <c r="F1307" s="137"/>
      <c r="G1307" s="43" t="s">
        <v>13</v>
      </c>
      <c r="H1307" s="42" t="s">
        <v>14</v>
      </c>
      <c r="I1307" s="42" t="s">
        <v>15</v>
      </c>
      <c r="J1307" s="74" t="s">
        <v>17</v>
      </c>
    </row>
    <row r="1308" spans="1:10" x14ac:dyDescent="0.2">
      <c r="A1308" s="75" t="s">
        <v>493</v>
      </c>
      <c r="B1308" s="45" t="s">
        <v>415</v>
      </c>
      <c r="C1308" s="44" t="s">
        <v>23</v>
      </c>
      <c r="D1308" s="44" t="s">
        <v>416</v>
      </c>
      <c r="E1308" s="133" t="s">
        <v>622</v>
      </c>
      <c r="F1308" s="133"/>
      <c r="G1308" s="46" t="s">
        <v>44</v>
      </c>
      <c r="H1308" s="47">
        <v>1</v>
      </c>
      <c r="I1308" s="48">
        <v>41.01</v>
      </c>
      <c r="J1308" s="76">
        <v>41.01</v>
      </c>
    </row>
    <row r="1309" spans="1:10" ht="25.5" x14ac:dyDescent="0.2">
      <c r="A1309" s="77" t="s">
        <v>495</v>
      </c>
      <c r="B1309" s="50" t="s">
        <v>503</v>
      </c>
      <c r="C1309" s="49" t="s">
        <v>23</v>
      </c>
      <c r="D1309" s="49" t="s">
        <v>504</v>
      </c>
      <c r="E1309" s="134" t="s">
        <v>501</v>
      </c>
      <c r="F1309" s="134"/>
      <c r="G1309" s="51" t="s">
        <v>502</v>
      </c>
      <c r="H1309" s="52">
        <v>2.3986000000000001</v>
      </c>
      <c r="I1309" s="53">
        <v>17.100000000000001</v>
      </c>
      <c r="J1309" s="78">
        <v>41.01</v>
      </c>
    </row>
    <row r="1310" spans="1:10" x14ac:dyDescent="0.2">
      <c r="A1310" s="81"/>
      <c r="B1310" s="82"/>
      <c r="C1310" s="82"/>
      <c r="D1310" s="82"/>
      <c r="E1310" s="82" t="s">
        <v>515</v>
      </c>
      <c r="F1310" s="83">
        <v>29.93</v>
      </c>
      <c r="G1310" s="82" t="s">
        <v>516</v>
      </c>
      <c r="H1310" s="83">
        <v>0</v>
      </c>
      <c r="I1310" s="82" t="s">
        <v>517</v>
      </c>
      <c r="J1310" s="84">
        <v>29.93</v>
      </c>
    </row>
    <row r="1311" spans="1:10" x14ac:dyDescent="0.2">
      <c r="A1311" s="81"/>
      <c r="B1311" s="82"/>
      <c r="C1311" s="82"/>
      <c r="D1311" s="82"/>
      <c r="E1311" s="82" t="s">
        <v>518</v>
      </c>
      <c r="F1311" s="83">
        <v>9.85</v>
      </c>
      <c r="G1311" s="82"/>
      <c r="H1311" s="136" t="s">
        <v>519</v>
      </c>
      <c r="I1311" s="136"/>
      <c r="J1311" s="84">
        <v>50.86</v>
      </c>
    </row>
    <row r="1312" spans="1:10" ht="15" thickBot="1" x14ac:dyDescent="0.25">
      <c r="A1312" s="85"/>
      <c r="B1312" s="86"/>
      <c r="C1312" s="86"/>
      <c r="D1312" s="86"/>
      <c r="E1312" s="86"/>
      <c r="F1312" s="86"/>
      <c r="G1312" s="86" t="s">
        <v>520</v>
      </c>
      <c r="H1312" s="87">
        <v>18</v>
      </c>
      <c r="I1312" s="86" t="s">
        <v>521</v>
      </c>
      <c r="J1312" s="88">
        <v>915.48</v>
      </c>
    </row>
    <row r="1313" spans="1:10" ht="15" thickTop="1" x14ac:dyDescent="0.2">
      <c r="A1313" s="89"/>
      <c r="B1313" s="60"/>
      <c r="C1313" s="60"/>
      <c r="D1313" s="60"/>
      <c r="E1313" s="60"/>
      <c r="F1313" s="60"/>
      <c r="G1313" s="60"/>
      <c r="H1313" s="60"/>
      <c r="I1313" s="60"/>
      <c r="J1313" s="90"/>
    </row>
    <row r="1314" spans="1:10" ht="15" x14ac:dyDescent="0.2">
      <c r="A1314" s="73" t="s">
        <v>417</v>
      </c>
      <c r="B1314" s="42" t="s">
        <v>10</v>
      </c>
      <c r="C1314" s="41" t="s">
        <v>11</v>
      </c>
      <c r="D1314" s="41" t="s">
        <v>12</v>
      </c>
      <c r="E1314" s="137" t="s">
        <v>492</v>
      </c>
      <c r="F1314" s="137"/>
      <c r="G1314" s="43" t="s">
        <v>13</v>
      </c>
      <c r="H1314" s="42" t="s">
        <v>14</v>
      </c>
      <c r="I1314" s="42" t="s">
        <v>15</v>
      </c>
      <c r="J1314" s="74" t="s">
        <v>17</v>
      </c>
    </row>
    <row r="1315" spans="1:10" ht="25.5" x14ac:dyDescent="0.2">
      <c r="A1315" s="75" t="s">
        <v>493</v>
      </c>
      <c r="B1315" s="45" t="s">
        <v>418</v>
      </c>
      <c r="C1315" s="44" t="s">
        <v>23</v>
      </c>
      <c r="D1315" s="44" t="s">
        <v>419</v>
      </c>
      <c r="E1315" s="133" t="s">
        <v>998</v>
      </c>
      <c r="F1315" s="133"/>
      <c r="G1315" s="46" t="s">
        <v>35</v>
      </c>
      <c r="H1315" s="47">
        <v>1</v>
      </c>
      <c r="I1315" s="48">
        <v>48.17</v>
      </c>
      <c r="J1315" s="76">
        <v>48.17</v>
      </c>
    </row>
    <row r="1316" spans="1:10" ht="38.25" x14ac:dyDescent="0.2">
      <c r="A1316" s="77" t="s">
        <v>495</v>
      </c>
      <c r="B1316" s="50" t="s">
        <v>1046</v>
      </c>
      <c r="C1316" s="49" t="s">
        <v>23</v>
      </c>
      <c r="D1316" s="49" t="s">
        <v>1047</v>
      </c>
      <c r="E1316" s="134" t="s">
        <v>737</v>
      </c>
      <c r="F1316" s="134"/>
      <c r="G1316" s="51" t="s">
        <v>130</v>
      </c>
      <c r="H1316" s="52">
        <v>3</v>
      </c>
      <c r="I1316" s="53">
        <v>1.19</v>
      </c>
      <c r="J1316" s="78">
        <v>3.57</v>
      </c>
    </row>
    <row r="1317" spans="1:10" ht="25.5" x14ac:dyDescent="0.2">
      <c r="A1317" s="77" t="s">
        <v>495</v>
      </c>
      <c r="B1317" s="50" t="s">
        <v>1001</v>
      </c>
      <c r="C1317" s="49" t="s">
        <v>23</v>
      </c>
      <c r="D1317" s="49" t="s">
        <v>1002</v>
      </c>
      <c r="E1317" s="134" t="s">
        <v>501</v>
      </c>
      <c r="F1317" s="134"/>
      <c r="G1317" s="51" t="s">
        <v>502</v>
      </c>
      <c r="H1317" s="52">
        <v>0.76319999999999999</v>
      </c>
      <c r="I1317" s="53">
        <v>16.98</v>
      </c>
      <c r="J1317" s="78">
        <v>12.95</v>
      </c>
    </row>
    <row r="1318" spans="1:10" ht="25.5" x14ac:dyDescent="0.2">
      <c r="A1318" s="77" t="s">
        <v>495</v>
      </c>
      <c r="B1318" s="50" t="s">
        <v>522</v>
      </c>
      <c r="C1318" s="49" t="s">
        <v>23</v>
      </c>
      <c r="D1318" s="49" t="s">
        <v>523</v>
      </c>
      <c r="E1318" s="134" t="s">
        <v>501</v>
      </c>
      <c r="F1318" s="134"/>
      <c r="G1318" s="51" t="s">
        <v>502</v>
      </c>
      <c r="H1318" s="52">
        <v>0.76319999999999999</v>
      </c>
      <c r="I1318" s="53">
        <v>22.18</v>
      </c>
      <c r="J1318" s="78">
        <v>16.920000000000002</v>
      </c>
    </row>
    <row r="1319" spans="1:10" x14ac:dyDescent="0.2">
      <c r="A1319" s="79" t="s">
        <v>505</v>
      </c>
      <c r="B1319" s="55" t="s">
        <v>1048</v>
      </c>
      <c r="C1319" s="54" t="s">
        <v>23</v>
      </c>
      <c r="D1319" s="54" t="s">
        <v>1049</v>
      </c>
      <c r="E1319" s="135" t="s">
        <v>508</v>
      </c>
      <c r="F1319" s="135"/>
      <c r="G1319" s="56" t="s">
        <v>130</v>
      </c>
      <c r="H1319" s="57">
        <v>3</v>
      </c>
      <c r="I1319" s="58">
        <v>4.91</v>
      </c>
      <c r="J1319" s="80">
        <v>14.73</v>
      </c>
    </row>
    <row r="1320" spans="1:10" x14ac:dyDescent="0.2">
      <c r="A1320" s="81"/>
      <c r="B1320" s="82"/>
      <c r="C1320" s="82"/>
      <c r="D1320" s="82"/>
      <c r="E1320" s="82" t="s">
        <v>515</v>
      </c>
      <c r="F1320" s="83">
        <v>24.65</v>
      </c>
      <c r="G1320" s="82" t="s">
        <v>516</v>
      </c>
      <c r="H1320" s="83">
        <v>0</v>
      </c>
      <c r="I1320" s="82" t="s">
        <v>517</v>
      </c>
      <c r="J1320" s="84">
        <v>24.65</v>
      </c>
    </row>
    <row r="1321" spans="1:10" x14ac:dyDescent="0.2">
      <c r="A1321" s="81"/>
      <c r="B1321" s="82"/>
      <c r="C1321" s="82"/>
      <c r="D1321" s="82"/>
      <c r="E1321" s="82" t="s">
        <v>518</v>
      </c>
      <c r="F1321" s="83">
        <v>11.57</v>
      </c>
      <c r="G1321" s="82"/>
      <c r="H1321" s="136" t="s">
        <v>519</v>
      </c>
      <c r="I1321" s="136"/>
      <c r="J1321" s="84">
        <v>59.74</v>
      </c>
    </row>
    <row r="1322" spans="1:10" ht="15" thickBot="1" x14ac:dyDescent="0.25">
      <c r="A1322" s="85"/>
      <c r="B1322" s="86"/>
      <c r="C1322" s="86"/>
      <c r="D1322" s="86"/>
      <c r="E1322" s="86"/>
      <c r="F1322" s="86"/>
      <c r="G1322" s="86" t="s">
        <v>520</v>
      </c>
      <c r="H1322" s="87">
        <v>11.4</v>
      </c>
      <c r="I1322" s="86" t="s">
        <v>521</v>
      </c>
      <c r="J1322" s="88">
        <v>681.03</v>
      </c>
    </row>
    <row r="1323" spans="1:10" ht="15" thickTop="1" x14ac:dyDescent="0.2">
      <c r="A1323" s="89"/>
      <c r="B1323" s="60"/>
      <c r="C1323" s="60"/>
      <c r="D1323" s="60"/>
      <c r="E1323" s="60"/>
      <c r="F1323" s="60"/>
      <c r="G1323" s="60"/>
      <c r="H1323" s="60"/>
      <c r="I1323" s="60"/>
      <c r="J1323" s="90"/>
    </row>
    <row r="1324" spans="1:10" ht="15" x14ac:dyDescent="0.2">
      <c r="A1324" s="73" t="s">
        <v>420</v>
      </c>
      <c r="B1324" s="42" t="s">
        <v>10</v>
      </c>
      <c r="C1324" s="41" t="s">
        <v>11</v>
      </c>
      <c r="D1324" s="41" t="s">
        <v>12</v>
      </c>
      <c r="E1324" s="137" t="s">
        <v>492</v>
      </c>
      <c r="F1324" s="137"/>
      <c r="G1324" s="43" t="s">
        <v>13</v>
      </c>
      <c r="H1324" s="42" t="s">
        <v>14</v>
      </c>
      <c r="I1324" s="42" t="s">
        <v>15</v>
      </c>
      <c r="J1324" s="74" t="s">
        <v>17</v>
      </c>
    </row>
    <row r="1325" spans="1:10" ht="25.5" x14ac:dyDescent="0.2">
      <c r="A1325" s="75" t="s">
        <v>493</v>
      </c>
      <c r="B1325" s="45" t="s">
        <v>421</v>
      </c>
      <c r="C1325" s="44" t="s">
        <v>23</v>
      </c>
      <c r="D1325" s="44" t="s">
        <v>422</v>
      </c>
      <c r="E1325" s="133" t="s">
        <v>998</v>
      </c>
      <c r="F1325" s="133"/>
      <c r="G1325" s="46" t="s">
        <v>130</v>
      </c>
      <c r="H1325" s="47">
        <v>1</v>
      </c>
      <c r="I1325" s="48">
        <v>41.89</v>
      </c>
      <c r="J1325" s="76">
        <v>41.89</v>
      </c>
    </row>
    <row r="1326" spans="1:10" ht="25.5" x14ac:dyDescent="0.2">
      <c r="A1326" s="77" t="s">
        <v>495</v>
      </c>
      <c r="B1326" s="50" t="s">
        <v>1050</v>
      </c>
      <c r="C1326" s="49" t="s">
        <v>23</v>
      </c>
      <c r="D1326" s="49" t="s">
        <v>1051</v>
      </c>
      <c r="E1326" s="134" t="s">
        <v>998</v>
      </c>
      <c r="F1326" s="134"/>
      <c r="G1326" s="51" t="s">
        <v>35</v>
      </c>
      <c r="H1326" s="52">
        <v>0.5</v>
      </c>
      <c r="I1326" s="53">
        <v>18.46</v>
      </c>
      <c r="J1326" s="78">
        <v>9.23</v>
      </c>
    </row>
    <row r="1327" spans="1:10" ht="25.5" x14ac:dyDescent="0.2">
      <c r="A1327" s="77" t="s">
        <v>495</v>
      </c>
      <c r="B1327" s="50" t="s">
        <v>1001</v>
      </c>
      <c r="C1327" s="49" t="s">
        <v>23</v>
      </c>
      <c r="D1327" s="49" t="s">
        <v>1002</v>
      </c>
      <c r="E1327" s="134" t="s">
        <v>501</v>
      </c>
      <c r="F1327" s="134"/>
      <c r="G1327" s="51" t="s">
        <v>502</v>
      </c>
      <c r="H1327" s="52">
        <v>0.25330000000000003</v>
      </c>
      <c r="I1327" s="53">
        <v>16.98</v>
      </c>
      <c r="J1327" s="78">
        <v>4.3</v>
      </c>
    </row>
    <row r="1328" spans="1:10" ht="25.5" x14ac:dyDescent="0.2">
      <c r="A1328" s="77" t="s">
        <v>495</v>
      </c>
      <c r="B1328" s="50" t="s">
        <v>522</v>
      </c>
      <c r="C1328" s="49" t="s">
        <v>23</v>
      </c>
      <c r="D1328" s="49" t="s">
        <v>523</v>
      </c>
      <c r="E1328" s="134" t="s">
        <v>501</v>
      </c>
      <c r="F1328" s="134"/>
      <c r="G1328" s="51" t="s">
        <v>502</v>
      </c>
      <c r="H1328" s="52">
        <v>0.25330000000000003</v>
      </c>
      <c r="I1328" s="53">
        <v>22.18</v>
      </c>
      <c r="J1328" s="78">
        <v>5.61</v>
      </c>
    </row>
    <row r="1329" spans="1:10" x14ac:dyDescent="0.2">
      <c r="A1329" s="79" t="s">
        <v>505</v>
      </c>
      <c r="B1329" s="55" t="s">
        <v>1052</v>
      </c>
      <c r="C1329" s="54" t="s">
        <v>23</v>
      </c>
      <c r="D1329" s="54" t="s">
        <v>1053</v>
      </c>
      <c r="E1329" s="135" t="s">
        <v>508</v>
      </c>
      <c r="F1329" s="135"/>
      <c r="G1329" s="56" t="s">
        <v>130</v>
      </c>
      <c r="H1329" s="57">
        <v>1.05</v>
      </c>
      <c r="I1329" s="58">
        <v>21.67</v>
      </c>
      <c r="J1329" s="80">
        <v>22.75</v>
      </c>
    </row>
    <row r="1330" spans="1:10" x14ac:dyDescent="0.2">
      <c r="A1330" s="81"/>
      <c r="B1330" s="82"/>
      <c r="C1330" s="82"/>
      <c r="D1330" s="82"/>
      <c r="E1330" s="82" t="s">
        <v>515</v>
      </c>
      <c r="F1330" s="83">
        <v>12.21</v>
      </c>
      <c r="G1330" s="82" t="s">
        <v>516</v>
      </c>
      <c r="H1330" s="83">
        <v>0</v>
      </c>
      <c r="I1330" s="82" t="s">
        <v>517</v>
      </c>
      <c r="J1330" s="84">
        <v>12.21</v>
      </c>
    </row>
    <row r="1331" spans="1:10" x14ac:dyDescent="0.2">
      <c r="A1331" s="81"/>
      <c r="B1331" s="82"/>
      <c r="C1331" s="82"/>
      <c r="D1331" s="82"/>
      <c r="E1331" s="82" t="s">
        <v>518</v>
      </c>
      <c r="F1331" s="83">
        <v>10.06</v>
      </c>
      <c r="G1331" s="82"/>
      <c r="H1331" s="136" t="s">
        <v>519</v>
      </c>
      <c r="I1331" s="136"/>
      <c r="J1331" s="84">
        <v>51.95</v>
      </c>
    </row>
    <row r="1332" spans="1:10" ht="15" thickBot="1" x14ac:dyDescent="0.25">
      <c r="A1332" s="85"/>
      <c r="B1332" s="86"/>
      <c r="C1332" s="86"/>
      <c r="D1332" s="86"/>
      <c r="E1332" s="86"/>
      <c r="F1332" s="86"/>
      <c r="G1332" s="86" t="s">
        <v>520</v>
      </c>
      <c r="H1332" s="87">
        <v>21</v>
      </c>
      <c r="I1332" s="86" t="s">
        <v>521</v>
      </c>
      <c r="J1332" s="88">
        <v>1090.95</v>
      </c>
    </row>
    <row r="1333" spans="1:10" ht="15" thickTop="1" x14ac:dyDescent="0.2">
      <c r="A1333" s="89"/>
      <c r="B1333" s="60"/>
      <c r="C1333" s="60"/>
      <c r="D1333" s="60"/>
      <c r="E1333" s="60"/>
      <c r="F1333" s="60"/>
      <c r="G1333" s="60"/>
      <c r="H1333" s="60"/>
      <c r="I1333" s="60"/>
      <c r="J1333" s="90"/>
    </row>
    <row r="1334" spans="1:10" ht="15" x14ac:dyDescent="0.2">
      <c r="A1334" s="73" t="s">
        <v>423</v>
      </c>
      <c r="B1334" s="42" t="s">
        <v>10</v>
      </c>
      <c r="C1334" s="41" t="s">
        <v>11</v>
      </c>
      <c r="D1334" s="41" t="s">
        <v>12</v>
      </c>
      <c r="E1334" s="137" t="s">
        <v>492</v>
      </c>
      <c r="F1334" s="137"/>
      <c r="G1334" s="43" t="s">
        <v>13</v>
      </c>
      <c r="H1334" s="42" t="s">
        <v>14</v>
      </c>
      <c r="I1334" s="42" t="s">
        <v>15</v>
      </c>
      <c r="J1334" s="74" t="s">
        <v>17</v>
      </c>
    </row>
    <row r="1335" spans="1:10" ht="25.5" x14ac:dyDescent="0.2">
      <c r="A1335" s="75" t="s">
        <v>493</v>
      </c>
      <c r="B1335" s="45" t="s">
        <v>424</v>
      </c>
      <c r="C1335" s="44" t="s">
        <v>23</v>
      </c>
      <c r="D1335" s="44" t="s">
        <v>425</v>
      </c>
      <c r="E1335" s="133" t="s">
        <v>998</v>
      </c>
      <c r="F1335" s="133"/>
      <c r="G1335" s="46" t="s">
        <v>130</v>
      </c>
      <c r="H1335" s="47">
        <v>1</v>
      </c>
      <c r="I1335" s="48">
        <v>34.5</v>
      </c>
      <c r="J1335" s="76">
        <v>34.5</v>
      </c>
    </row>
    <row r="1336" spans="1:10" ht="25.5" x14ac:dyDescent="0.2">
      <c r="A1336" s="77" t="s">
        <v>495</v>
      </c>
      <c r="B1336" s="50" t="s">
        <v>1001</v>
      </c>
      <c r="C1336" s="49" t="s">
        <v>23</v>
      </c>
      <c r="D1336" s="49" t="s">
        <v>1002</v>
      </c>
      <c r="E1336" s="134" t="s">
        <v>501</v>
      </c>
      <c r="F1336" s="134"/>
      <c r="G1336" s="51" t="s">
        <v>502</v>
      </c>
      <c r="H1336" s="52">
        <v>3.3700000000000001E-2</v>
      </c>
      <c r="I1336" s="53">
        <v>16.98</v>
      </c>
      <c r="J1336" s="78">
        <v>0.56999999999999995</v>
      </c>
    </row>
    <row r="1337" spans="1:10" ht="25.5" x14ac:dyDescent="0.2">
      <c r="A1337" s="77" t="s">
        <v>495</v>
      </c>
      <c r="B1337" s="50" t="s">
        <v>522</v>
      </c>
      <c r="C1337" s="49" t="s">
        <v>23</v>
      </c>
      <c r="D1337" s="49" t="s">
        <v>523</v>
      </c>
      <c r="E1337" s="134" t="s">
        <v>501</v>
      </c>
      <c r="F1337" s="134"/>
      <c r="G1337" s="51" t="s">
        <v>502</v>
      </c>
      <c r="H1337" s="52">
        <v>3.3700000000000001E-2</v>
      </c>
      <c r="I1337" s="53">
        <v>22.18</v>
      </c>
      <c r="J1337" s="78">
        <v>0.74</v>
      </c>
    </row>
    <row r="1338" spans="1:10" x14ac:dyDescent="0.2">
      <c r="A1338" s="79" t="s">
        <v>505</v>
      </c>
      <c r="B1338" s="55" t="s">
        <v>1054</v>
      </c>
      <c r="C1338" s="54" t="s">
        <v>23</v>
      </c>
      <c r="D1338" s="54" t="s">
        <v>1055</v>
      </c>
      <c r="E1338" s="135" t="s">
        <v>508</v>
      </c>
      <c r="F1338" s="135"/>
      <c r="G1338" s="56" t="s">
        <v>130</v>
      </c>
      <c r="H1338" s="57">
        <v>1.1000000000000001</v>
      </c>
      <c r="I1338" s="58">
        <v>30.18</v>
      </c>
      <c r="J1338" s="80">
        <v>33.19</v>
      </c>
    </row>
    <row r="1339" spans="1:10" x14ac:dyDescent="0.2">
      <c r="A1339" s="81"/>
      <c r="B1339" s="82"/>
      <c r="C1339" s="82"/>
      <c r="D1339" s="82"/>
      <c r="E1339" s="82" t="s">
        <v>515</v>
      </c>
      <c r="F1339" s="83">
        <v>0.99</v>
      </c>
      <c r="G1339" s="82" t="s">
        <v>516</v>
      </c>
      <c r="H1339" s="83">
        <v>0</v>
      </c>
      <c r="I1339" s="82" t="s">
        <v>517</v>
      </c>
      <c r="J1339" s="84">
        <v>0.99</v>
      </c>
    </row>
    <row r="1340" spans="1:10" x14ac:dyDescent="0.2">
      <c r="A1340" s="81"/>
      <c r="B1340" s="82"/>
      <c r="C1340" s="82"/>
      <c r="D1340" s="82"/>
      <c r="E1340" s="82" t="s">
        <v>518</v>
      </c>
      <c r="F1340" s="83">
        <v>8.2799999999999994</v>
      </c>
      <c r="G1340" s="82"/>
      <c r="H1340" s="136" t="s">
        <v>519</v>
      </c>
      <c r="I1340" s="136"/>
      <c r="J1340" s="84">
        <v>42.78</v>
      </c>
    </row>
    <row r="1341" spans="1:10" ht="15" thickBot="1" x14ac:dyDescent="0.25">
      <c r="A1341" s="85"/>
      <c r="B1341" s="86"/>
      <c r="C1341" s="86"/>
      <c r="D1341" s="86"/>
      <c r="E1341" s="86"/>
      <c r="F1341" s="86"/>
      <c r="G1341" s="86" t="s">
        <v>520</v>
      </c>
      <c r="H1341" s="87">
        <v>120</v>
      </c>
      <c r="I1341" s="86" t="s">
        <v>521</v>
      </c>
      <c r="J1341" s="88">
        <v>5133.6000000000004</v>
      </c>
    </row>
    <row r="1342" spans="1:10" ht="15" thickTop="1" x14ac:dyDescent="0.2">
      <c r="A1342" s="89"/>
      <c r="B1342" s="60"/>
      <c r="C1342" s="60"/>
      <c r="D1342" s="60"/>
      <c r="E1342" s="60"/>
      <c r="F1342" s="60"/>
      <c r="G1342" s="60"/>
      <c r="H1342" s="60"/>
      <c r="I1342" s="60"/>
      <c r="J1342" s="90"/>
    </row>
    <row r="1343" spans="1:10" ht="15" x14ac:dyDescent="0.2">
      <c r="A1343" s="73" t="s">
        <v>426</v>
      </c>
      <c r="B1343" s="42" t="s">
        <v>10</v>
      </c>
      <c r="C1343" s="41" t="s">
        <v>11</v>
      </c>
      <c r="D1343" s="41" t="s">
        <v>12</v>
      </c>
      <c r="E1343" s="137" t="s">
        <v>492</v>
      </c>
      <c r="F1343" s="137"/>
      <c r="G1343" s="43" t="s">
        <v>13</v>
      </c>
      <c r="H1343" s="42" t="s">
        <v>14</v>
      </c>
      <c r="I1343" s="42" t="s">
        <v>15</v>
      </c>
      <c r="J1343" s="74" t="s">
        <v>17</v>
      </c>
    </row>
    <row r="1344" spans="1:10" x14ac:dyDescent="0.2">
      <c r="A1344" s="75" t="s">
        <v>493</v>
      </c>
      <c r="B1344" s="45" t="s">
        <v>427</v>
      </c>
      <c r="C1344" s="44" t="s">
        <v>53</v>
      </c>
      <c r="D1344" s="44" t="s">
        <v>428</v>
      </c>
      <c r="E1344" s="133" t="s">
        <v>628</v>
      </c>
      <c r="F1344" s="133"/>
      <c r="G1344" s="46" t="s">
        <v>299</v>
      </c>
      <c r="H1344" s="47">
        <v>1</v>
      </c>
      <c r="I1344" s="48">
        <v>32.119999999999997</v>
      </c>
      <c r="J1344" s="76">
        <v>32.119999999999997</v>
      </c>
    </row>
    <row r="1345" spans="1:10" ht="25.5" x14ac:dyDescent="0.2">
      <c r="A1345" s="77" t="s">
        <v>495</v>
      </c>
      <c r="B1345" s="50" t="s">
        <v>1018</v>
      </c>
      <c r="C1345" s="49" t="s">
        <v>53</v>
      </c>
      <c r="D1345" s="49" t="s">
        <v>1002</v>
      </c>
      <c r="E1345" s="134" t="s">
        <v>628</v>
      </c>
      <c r="F1345" s="134"/>
      <c r="G1345" s="51" t="s">
        <v>502</v>
      </c>
      <c r="H1345" s="52">
        <v>0.8</v>
      </c>
      <c r="I1345" s="53">
        <v>15.6</v>
      </c>
      <c r="J1345" s="78">
        <v>12.48</v>
      </c>
    </row>
    <row r="1346" spans="1:10" ht="25.5" x14ac:dyDescent="0.2">
      <c r="A1346" s="77" t="s">
        <v>495</v>
      </c>
      <c r="B1346" s="50" t="s">
        <v>1009</v>
      </c>
      <c r="C1346" s="49" t="s">
        <v>53</v>
      </c>
      <c r="D1346" s="49" t="s">
        <v>523</v>
      </c>
      <c r="E1346" s="134" t="s">
        <v>628</v>
      </c>
      <c r="F1346" s="134"/>
      <c r="G1346" s="51" t="s">
        <v>502</v>
      </c>
      <c r="H1346" s="52">
        <v>0.8</v>
      </c>
      <c r="I1346" s="53">
        <v>19.760000000000002</v>
      </c>
      <c r="J1346" s="78">
        <v>15.8</v>
      </c>
    </row>
    <row r="1347" spans="1:10" x14ac:dyDescent="0.2">
      <c r="A1347" s="79" t="s">
        <v>505</v>
      </c>
      <c r="B1347" s="55" t="s">
        <v>1056</v>
      </c>
      <c r="C1347" s="54" t="s">
        <v>53</v>
      </c>
      <c r="D1347" s="54" t="s">
        <v>1057</v>
      </c>
      <c r="E1347" s="135" t="s">
        <v>508</v>
      </c>
      <c r="F1347" s="135"/>
      <c r="G1347" s="56" t="s">
        <v>35</v>
      </c>
      <c r="H1347" s="57">
        <v>0.01</v>
      </c>
      <c r="I1347" s="58">
        <v>111.99</v>
      </c>
      <c r="J1347" s="80">
        <v>1.1100000000000001</v>
      </c>
    </row>
    <row r="1348" spans="1:10" x14ac:dyDescent="0.2">
      <c r="A1348" s="79" t="s">
        <v>505</v>
      </c>
      <c r="B1348" s="55" t="s">
        <v>1058</v>
      </c>
      <c r="C1348" s="54" t="s">
        <v>53</v>
      </c>
      <c r="D1348" s="54" t="s">
        <v>1059</v>
      </c>
      <c r="E1348" s="135" t="s">
        <v>508</v>
      </c>
      <c r="F1348" s="135"/>
      <c r="G1348" s="56" t="s">
        <v>1060</v>
      </c>
      <c r="H1348" s="57">
        <v>0.2</v>
      </c>
      <c r="I1348" s="58">
        <v>13.67</v>
      </c>
      <c r="J1348" s="80">
        <v>2.73</v>
      </c>
    </row>
    <row r="1349" spans="1:10" x14ac:dyDescent="0.2">
      <c r="A1349" s="81"/>
      <c r="B1349" s="82"/>
      <c r="C1349" s="82"/>
      <c r="D1349" s="82"/>
      <c r="E1349" s="82" t="s">
        <v>515</v>
      </c>
      <c r="F1349" s="83">
        <v>20.73</v>
      </c>
      <c r="G1349" s="82" t="s">
        <v>516</v>
      </c>
      <c r="H1349" s="83">
        <v>0</v>
      </c>
      <c r="I1349" s="82" t="s">
        <v>517</v>
      </c>
      <c r="J1349" s="84">
        <v>20.73</v>
      </c>
    </row>
    <row r="1350" spans="1:10" x14ac:dyDescent="0.2">
      <c r="A1350" s="81"/>
      <c r="B1350" s="82"/>
      <c r="C1350" s="82"/>
      <c r="D1350" s="82"/>
      <c r="E1350" s="82" t="s">
        <v>518</v>
      </c>
      <c r="F1350" s="83">
        <v>7.71</v>
      </c>
      <c r="G1350" s="82"/>
      <c r="H1350" s="136" t="s">
        <v>519</v>
      </c>
      <c r="I1350" s="136"/>
      <c r="J1350" s="84">
        <v>39.83</v>
      </c>
    </row>
    <row r="1351" spans="1:10" ht="15" thickBot="1" x14ac:dyDescent="0.25">
      <c r="A1351" s="85"/>
      <c r="B1351" s="86"/>
      <c r="C1351" s="86"/>
      <c r="D1351" s="86"/>
      <c r="E1351" s="86"/>
      <c r="F1351" s="86"/>
      <c r="G1351" s="86" t="s">
        <v>520</v>
      </c>
      <c r="H1351" s="87">
        <v>35</v>
      </c>
      <c r="I1351" s="86" t="s">
        <v>521</v>
      </c>
      <c r="J1351" s="88">
        <v>1394.05</v>
      </c>
    </row>
    <row r="1352" spans="1:10" ht="15" thickTop="1" x14ac:dyDescent="0.2">
      <c r="A1352" s="89"/>
      <c r="B1352" s="60"/>
      <c r="C1352" s="60"/>
      <c r="D1352" s="60"/>
      <c r="E1352" s="60"/>
      <c r="F1352" s="60"/>
      <c r="G1352" s="60"/>
      <c r="H1352" s="60"/>
      <c r="I1352" s="60"/>
      <c r="J1352" s="90"/>
    </row>
    <row r="1353" spans="1:10" ht="15" x14ac:dyDescent="0.2">
      <c r="A1353" s="73" t="s">
        <v>429</v>
      </c>
      <c r="B1353" s="42" t="s">
        <v>10</v>
      </c>
      <c r="C1353" s="41" t="s">
        <v>11</v>
      </c>
      <c r="D1353" s="41" t="s">
        <v>12</v>
      </c>
      <c r="E1353" s="137" t="s">
        <v>492</v>
      </c>
      <c r="F1353" s="137"/>
      <c r="G1353" s="43" t="s">
        <v>13</v>
      </c>
      <c r="H1353" s="42" t="s">
        <v>14</v>
      </c>
      <c r="I1353" s="42" t="s">
        <v>15</v>
      </c>
      <c r="J1353" s="74" t="s">
        <v>17</v>
      </c>
    </row>
    <row r="1354" spans="1:10" ht="25.5" x14ac:dyDescent="0.2">
      <c r="A1354" s="75" t="s">
        <v>493</v>
      </c>
      <c r="B1354" s="45" t="s">
        <v>430</v>
      </c>
      <c r="C1354" s="44" t="s">
        <v>23</v>
      </c>
      <c r="D1354" s="44" t="s">
        <v>431</v>
      </c>
      <c r="E1354" s="133" t="s">
        <v>998</v>
      </c>
      <c r="F1354" s="133"/>
      <c r="G1354" s="46" t="s">
        <v>35</v>
      </c>
      <c r="H1354" s="47">
        <v>1</v>
      </c>
      <c r="I1354" s="48">
        <v>16</v>
      </c>
      <c r="J1354" s="76">
        <v>16</v>
      </c>
    </row>
    <row r="1355" spans="1:10" ht="25.5" x14ac:dyDescent="0.2">
      <c r="A1355" s="77" t="s">
        <v>495</v>
      </c>
      <c r="B1355" s="50" t="s">
        <v>1001</v>
      </c>
      <c r="C1355" s="49" t="s">
        <v>23</v>
      </c>
      <c r="D1355" s="49" t="s">
        <v>1002</v>
      </c>
      <c r="E1355" s="134" t="s">
        <v>501</v>
      </c>
      <c r="F1355" s="134"/>
      <c r="G1355" s="51" t="s">
        <v>502</v>
      </c>
      <c r="H1355" s="52">
        <v>0.3</v>
      </c>
      <c r="I1355" s="53">
        <v>16.98</v>
      </c>
      <c r="J1355" s="78">
        <v>5.09</v>
      </c>
    </row>
    <row r="1356" spans="1:10" ht="25.5" x14ac:dyDescent="0.2">
      <c r="A1356" s="77" t="s">
        <v>495</v>
      </c>
      <c r="B1356" s="50" t="s">
        <v>522</v>
      </c>
      <c r="C1356" s="49" t="s">
        <v>23</v>
      </c>
      <c r="D1356" s="49" t="s">
        <v>523</v>
      </c>
      <c r="E1356" s="134" t="s">
        <v>501</v>
      </c>
      <c r="F1356" s="134"/>
      <c r="G1356" s="51" t="s">
        <v>502</v>
      </c>
      <c r="H1356" s="52">
        <v>0.3</v>
      </c>
      <c r="I1356" s="53">
        <v>22.18</v>
      </c>
      <c r="J1356" s="78">
        <v>6.65</v>
      </c>
    </row>
    <row r="1357" spans="1:10" ht="25.5" x14ac:dyDescent="0.2">
      <c r="A1357" s="79" t="s">
        <v>505</v>
      </c>
      <c r="B1357" s="55" t="s">
        <v>1061</v>
      </c>
      <c r="C1357" s="54" t="s">
        <v>23</v>
      </c>
      <c r="D1357" s="54" t="s">
        <v>1062</v>
      </c>
      <c r="E1357" s="135" t="s">
        <v>508</v>
      </c>
      <c r="F1357" s="135"/>
      <c r="G1357" s="56" t="s">
        <v>35</v>
      </c>
      <c r="H1357" s="57">
        <v>1</v>
      </c>
      <c r="I1357" s="58">
        <v>4.26</v>
      </c>
      <c r="J1357" s="80">
        <v>4.26</v>
      </c>
    </row>
    <row r="1358" spans="1:10" x14ac:dyDescent="0.2">
      <c r="A1358" s="81"/>
      <c r="B1358" s="82"/>
      <c r="C1358" s="82"/>
      <c r="D1358" s="82"/>
      <c r="E1358" s="82" t="s">
        <v>515</v>
      </c>
      <c r="F1358" s="83">
        <v>8.9</v>
      </c>
      <c r="G1358" s="82" t="s">
        <v>516</v>
      </c>
      <c r="H1358" s="83">
        <v>0</v>
      </c>
      <c r="I1358" s="82" t="s">
        <v>517</v>
      </c>
      <c r="J1358" s="84">
        <v>8.9</v>
      </c>
    </row>
    <row r="1359" spans="1:10" x14ac:dyDescent="0.2">
      <c r="A1359" s="81"/>
      <c r="B1359" s="82"/>
      <c r="C1359" s="82"/>
      <c r="D1359" s="82"/>
      <c r="E1359" s="82" t="s">
        <v>518</v>
      </c>
      <c r="F1359" s="83">
        <v>3.84</v>
      </c>
      <c r="G1359" s="82"/>
      <c r="H1359" s="136" t="s">
        <v>519</v>
      </c>
      <c r="I1359" s="136"/>
      <c r="J1359" s="84">
        <v>19.84</v>
      </c>
    </row>
    <row r="1360" spans="1:10" ht="15" thickBot="1" x14ac:dyDescent="0.25">
      <c r="A1360" s="85"/>
      <c r="B1360" s="86"/>
      <c r="C1360" s="86"/>
      <c r="D1360" s="86"/>
      <c r="E1360" s="86"/>
      <c r="F1360" s="86"/>
      <c r="G1360" s="86" t="s">
        <v>520</v>
      </c>
      <c r="H1360" s="87">
        <v>85</v>
      </c>
      <c r="I1360" s="86" t="s">
        <v>521</v>
      </c>
      <c r="J1360" s="88">
        <v>1686.4</v>
      </c>
    </row>
    <row r="1361" spans="1:10" ht="15" thickTop="1" x14ac:dyDescent="0.2">
      <c r="A1361" s="89"/>
      <c r="B1361" s="60"/>
      <c r="C1361" s="60"/>
      <c r="D1361" s="60"/>
      <c r="E1361" s="60"/>
      <c r="F1361" s="60"/>
      <c r="G1361" s="60"/>
      <c r="H1361" s="60"/>
      <c r="I1361" s="60"/>
      <c r="J1361" s="90"/>
    </row>
    <row r="1362" spans="1:10" ht="15" x14ac:dyDescent="0.2">
      <c r="A1362" s="73"/>
      <c r="B1362" s="42" t="s">
        <v>10</v>
      </c>
      <c r="C1362" s="41" t="s">
        <v>11</v>
      </c>
      <c r="D1362" s="41" t="s">
        <v>12</v>
      </c>
      <c r="E1362" s="137" t="s">
        <v>492</v>
      </c>
      <c r="F1362" s="137"/>
      <c r="G1362" s="43" t="s">
        <v>13</v>
      </c>
      <c r="H1362" s="42" t="s">
        <v>14</v>
      </c>
      <c r="I1362" s="42" t="s">
        <v>15</v>
      </c>
      <c r="J1362" s="74" t="s">
        <v>17</v>
      </c>
    </row>
    <row r="1363" spans="1:10" ht="25.5" x14ac:dyDescent="0.2">
      <c r="A1363" s="93" t="s">
        <v>505</v>
      </c>
      <c r="B1363" s="62" t="s">
        <v>433</v>
      </c>
      <c r="C1363" s="61" t="s">
        <v>23</v>
      </c>
      <c r="D1363" s="61" t="s">
        <v>434</v>
      </c>
      <c r="E1363" s="139" t="s">
        <v>508</v>
      </c>
      <c r="F1363" s="139"/>
      <c r="G1363" s="63" t="s">
        <v>35</v>
      </c>
      <c r="H1363" s="64">
        <v>1</v>
      </c>
      <c r="I1363" s="65">
        <v>30.91</v>
      </c>
      <c r="J1363" s="94">
        <v>30.91</v>
      </c>
    </row>
    <row r="1364" spans="1:10" x14ac:dyDescent="0.2">
      <c r="A1364" s="81"/>
      <c r="B1364" s="82"/>
      <c r="C1364" s="82"/>
      <c r="D1364" s="82"/>
      <c r="E1364" s="82" t="s">
        <v>515</v>
      </c>
      <c r="F1364" s="83">
        <v>0</v>
      </c>
      <c r="G1364" s="82" t="s">
        <v>516</v>
      </c>
      <c r="H1364" s="83">
        <v>0</v>
      </c>
      <c r="I1364" s="82" t="s">
        <v>517</v>
      </c>
      <c r="J1364" s="84">
        <v>0</v>
      </c>
    </row>
    <row r="1365" spans="1:10" x14ac:dyDescent="0.2">
      <c r="A1365" s="81"/>
      <c r="B1365" s="82"/>
      <c r="C1365" s="82"/>
      <c r="D1365" s="82"/>
      <c r="E1365" s="82" t="s">
        <v>518</v>
      </c>
      <c r="F1365" s="83">
        <v>7.42</v>
      </c>
      <c r="G1365" s="82"/>
      <c r="H1365" s="136" t="s">
        <v>519</v>
      </c>
      <c r="I1365" s="136"/>
      <c r="J1365" s="84">
        <v>38.33</v>
      </c>
    </row>
    <row r="1366" spans="1:10" ht="15" thickBot="1" x14ac:dyDescent="0.25">
      <c r="A1366" s="85"/>
      <c r="B1366" s="86"/>
      <c r="C1366" s="86"/>
      <c r="D1366" s="86"/>
      <c r="E1366" s="86"/>
      <c r="F1366" s="86"/>
      <c r="G1366" s="86" t="s">
        <v>520</v>
      </c>
      <c r="H1366" s="87">
        <v>8</v>
      </c>
      <c r="I1366" s="86" t="s">
        <v>521</v>
      </c>
      <c r="J1366" s="88">
        <v>306.64</v>
      </c>
    </row>
    <row r="1367" spans="1:10" ht="15" thickTop="1" x14ac:dyDescent="0.2">
      <c r="A1367" s="89"/>
      <c r="B1367" s="60"/>
      <c r="C1367" s="60"/>
      <c r="D1367" s="60"/>
      <c r="E1367" s="60"/>
      <c r="F1367" s="60"/>
      <c r="G1367" s="60"/>
      <c r="H1367" s="60"/>
      <c r="I1367" s="60"/>
      <c r="J1367" s="90"/>
    </row>
    <row r="1368" spans="1:10" ht="15" x14ac:dyDescent="0.2">
      <c r="A1368" s="73" t="s">
        <v>435</v>
      </c>
      <c r="B1368" s="42" t="s">
        <v>10</v>
      </c>
      <c r="C1368" s="41" t="s">
        <v>11</v>
      </c>
      <c r="D1368" s="41" t="s">
        <v>12</v>
      </c>
      <c r="E1368" s="137" t="s">
        <v>492</v>
      </c>
      <c r="F1368" s="137"/>
      <c r="G1368" s="43" t="s">
        <v>13</v>
      </c>
      <c r="H1368" s="42" t="s">
        <v>14</v>
      </c>
      <c r="I1368" s="42" t="s">
        <v>15</v>
      </c>
      <c r="J1368" s="74" t="s">
        <v>17</v>
      </c>
    </row>
    <row r="1369" spans="1:10" ht="25.5" x14ac:dyDescent="0.2">
      <c r="A1369" s="75" t="s">
        <v>493</v>
      </c>
      <c r="B1369" s="45" t="s">
        <v>436</v>
      </c>
      <c r="C1369" s="44" t="s">
        <v>23</v>
      </c>
      <c r="D1369" s="44" t="s">
        <v>437</v>
      </c>
      <c r="E1369" s="133" t="s">
        <v>998</v>
      </c>
      <c r="F1369" s="133"/>
      <c r="G1369" s="46" t="s">
        <v>35</v>
      </c>
      <c r="H1369" s="47">
        <v>1</v>
      </c>
      <c r="I1369" s="48">
        <v>74.47</v>
      </c>
      <c r="J1369" s="76">
        <v>74.47</v>
      </c>
    </row>
    <row r="1370" spans="1:10" ht="25.5" x14ac:dyDescent="0.2">
      <c r="A1370" s="77" t="s">
        <v>495</v>
      </c>
      <c r="B1370" s="50" t="s">
        <v>1001</v>
      </c>
      <c r="C1370" s="49" t="s">
        <v>23</v>
      </c>
      <c r="D1370" s="49" t="s">
        <v>1002</v>
      </c>
      <c r="E1370" s="134" t="s">
        <v>501</v>
      </c>
      <c r="F1370" s="134"/>
      <c r="G1370" s="51" t="s">
        <v>502</v>
      </c>
      <c r="H1370" s="52">
        <v>0.25309999999999999</v>
      </c>
      <c r="I1370" s="53">
        <v>16.98</v>
      </c>
      <c r="J1370" s="78">
        <v>4.29</v>
      </c>
    </row>
    <row r="1371" spans="1:10" ht="25.5" x14ac:dyDescent="0.2">
      <c r="A1371" s="77" t="s">
        <v>495</v>
      </c>
      <c r="B1371" s="50" t="s">
        <v>522</v>
      </c>
      <c r="C1371" s="49" t="s">
        <v>23</v>
      </c>
      <c r="D1371" s="49" t="s">
        <v>523</v>
      </c>
      <c r="E1371" s="134" t="s">
        <v>501</v>
      </c>
      <c r="F1371" s="134"/>
      <c r="G1371" s="51" t="s">
        <v>502</v>
      </c>
      <c r="H1371" s="52">
        <v>0.25309999999999999</v>
      </c>
      <c r="I1371" s="53">
        <v>22.18</v>
      </c>
      <c r="J1371" s="78">
        <v>5.61</v>
      </c>
    </row>
    <row r="1372" spans="1:10" ht="38.25" x14ac:dyDescent="0.2">
      <c r="A1372" s="79" t="s">
        <v>505</v>
      </c>
      <c r="B1372" s="55" t="s">
        <v>1063</v>
      </c>
      <c r="C1372" s="54" t="s">
        <v>23</v>
      </c>
      <c r="D1372" s="54" t="s">
        <v>1064</v>
      </c>
      <c r="E1372" s="135" t="s">
        <v>508</v>
      </c>
      <c r="F1372" s="135"/>
      <c r="G1372" s="56" t="s">
        <v>35</v>
      </c>
      <c r="H1372" s="57">
        <v>1</v>
      </c>
      <c r="I1372" s="58">
        <v>64.569999999999993</v>
      </c>
      <c r="J1372" s="80">
        <v>64.569999999999993</v>
      </c>
    </row>
    <row r="1373" spans="1:10" x14ac:dyDescent="0.2">
      <c r="A1373" s="81"/>
      <c r="B1373" s="82"/>
      <c r="C1373" s="82"/>
      <c r="D1373" s="82"/>
      <c r="E1373" s="82" t="s">
        <v>515</v>
      </c>
      <c r="F1373" s="83">
        <v>7.51</v>
      </c>
      <c r="G1373" s="82" t="s">
        <v>516</v>
      </c>
      <c r="H1373" s="83">
        <v>0</v>
      </c>
      <c r="I1373" s="82" t="s">
        <v>517</v>
      </c>
      <c r="J1373" s="84">
        <v>7.51</v>
      </c>
    </row>
    <row r="1374" spans="1:10" x14ac:dyDescent="0.2">
      <c r="A1374" s="81"/>
      <c r="B1374" s="82"/>
      <c r="C1374" s="82"/>
      <c r="D1374" s="82"/>
      <c r="E1374" s="82" t="s">
        <v>518</v>
      </c>
      <c r="F1374" s="83">
        <v>17.88</v>
      </c>
      <c r="G1374" s="82"/>
      <c r="H1374" s="136" t="s">
        <v>519</v>
      </c>
      <c r="I1374" s="136"/>
      <c r="J1374" s="84">
        <v>92.35</v>
      </c>
    </row>
    <row r="1375" spans="1:10" ht="15" thickBot="1" x14ac:dyDescent="0.25">
      <c r="A1375" s="85"/>
      <c r="B1375" s="86"/>
      <c r="C1375" s="86"/>
      <c r="D1375" s="86"/>
      <c r="E1375" s="86"/>
      <c r="F1375" s="86"/>
      <c r="G1375" s="86" t="s">
        <v>520</v>
      </c>
      <c r="H1375" s="87">
        <v>6</v>
      </c>
      <c r="I1375" s="86" t="s">
        <v>521</v>
      </c>
      <c r="J1375" s="88">
        <v>554.1</v>
      </c>
    </row>
    <row r="1376" spans="1:10" ht="15" thickTop="1" x14ac:dyDescent="0.2">
      <c r="A1376" s="89"/>
      <c r="B1376" s="60"/>
      <c r="C1376" s="60"/>
      <c r="D1376" s="60"/>
      <c r="E1376" s="60"/>
      <c r="F1376" s="60"/>
      <c r="G1376" s="60"/>
      <c r="H1376" s="60"/>
      <c r="I1376" s="60"/>
      <c r="J1376" s="90"/>
    </row>
    <row r="1377" spans="1:10" ht="15" x14ac:dyDescent="0.2">
      <c r="A1377" s="73" t="s">
        <v>438</v>
      </c>
      <c r="B1377" s="42" t="s">
        <v>10</v>
      </c>
      <c r="C1377" s="41" t="s">
        <v>11</v>
      </c>
      <c r="D1377" s="41" t="s">
        <v>12</v>
      </c>
      <c r="E1377" s="137" t="s">
        <v>492</v>
      </c>
      <c r="F1377" s="137"/>
      <c r="G1377" s="43" t="s">
        <v>13</v>
      </c>
      <c r="H1377" s="42" t="s">
        <v>14</v>
      </c>
      <c r="I1377" s="42" t="s">
        <v>15</v>
      </c>
      <c r="J1377" s="74" t="s">
        <v>17</v>
      </c>
    </row>
    <row r="1378" spans="1:10" ht="25.5" x14ac:dyDescent="0.2">
      <c r="A1378" s="75" t="s">
        <v>493</v>
      </c>
      <c r="B1378" s="45" t="s">
        <v>439</v>
      </c>
      <c r="C1378" s="44" t="s">
        <v>23</v>
      </c>
      <c r="D1378" s="44" t="s">
        <v>440</v>
      </c>
      <c r="E1378" s="133" t="s">
        <v>998</v>
      </c>
      <c r="F1378" s="133"/>
      <c r="G1378" s="46" t="s">
        <v>35</v>
      </c>
      <c r="H1378" s="47">
        <v>1</v>
      </c>
      <c r="I1378" s="48">
        <v>101.78</v>
      </c>
      <c r="J1378" s="76">
        <v>101.78</v>
      </c>
    </row>
    <row r="1379" spans="1:10" ht="25.5" x14ac:dyDescent="0.2">
      <c r="A1379" s="77" t="s">
        <v>495</v>
      </c>
      <c r="B1379" s="50" t="s">
        <v>1001</v>
      </c>
      <c r="C1379" s="49" t="s">
        <v>23</v>
      </c>
      <c r="D1379" s="49" t="s">
        <v>1002</v>
      </c>
      <c r="E1379" s="134" t="s">
        <v>501</v>
      </c>
      <c r="F1379" s="134"/>
      <c r="G1379" s="51" t="s">
        <v>502</v>
      </c>
      <c r="H1379" s="52">
        <v>0.12640000000000001</v>
      </c>
      <c r="I1379" s="53">
        <v>16.98</v>
      </c>
      <c r="J1379" s="78">
        <v>2.14</v>
      </c>
    </row>
    <row r="1380" spans="1:10" ht="25.5" x14ac:dyDescent="0.2">
      <c r="A1380" s="77" t="s">
        <v>495</v>
      </c>
      <c r="B1380" s="50" t="s">
        <v>522</v>
      </c>
      <c r="C1380" s="49" t="s">
        <v>23</v>
      </c>
      <c r="D1380" s="49" t="s">
        <v>523</v>
      </c>
      <c r="E1380" s="134" t="s">
        <v>501</v>
      </c>
      <c r="F1380" s="134"/>
      <c r="G1380" s="51" t="s">
        <v>502</v>
      </c>
      <c r="H1380" s="52">
        <v>0.12640000000000001</v>
      </c>
      <c r="I1380" s="53">
        <v>22.18</v>
      </c>
      <c r="J1380" s="78">
        <v>2.8</v>
      </c>
    </row>
    <row r="1381" spans="1:10" ht="38.25" x14ac:dyDescent="0.2">
      <c r="A1381" s="79" t="s">
        <v>505</v>
      </c>
      <c r="B1381" s="55" t="s">
        <v>1065</v>
      </c>
      <c r="C1381" s="54" t="s">
        <v>23</v>
      </c>
      <c r="D1381" s="54" t="s">
        <v>1066</v>
      </c>
      <c r="E1381" s="135" t="s">
        <v>508</v>
      </c>
      <c r="F1381" s="135"/>
      <c r="G1381" s="56" t="s">
        <v>35</v>
      </c>
      <c r="H1381" s="57">
        <v>1</v>
      </c>
      <c r="I1381" s="58">
        <v>96.84</v>
      </c>
      <c r="J1381" s="80">
        <v>96.84</v>
      </c>
    </row>
    <row r="1382" spans="1:10" x14ac:dyDescent="0.2">
      <c r="A1382" s="81"/>
      <c r="B1382" s="82"/>
      <c r="C1382" s="82"/>
      <c r="D1382" s="82"/>
      <c r="E1382" s="82" t="s">
        <v>515</v>
      </c>
      <c r="F1382" s="83">
        <v>3.74</v>
      </c>
      <c r="G1382" s="82" t="s">
        <v>516</v>
      </c>
      <c r="H1382" s="83">
        <v>0</v>
      </c>
      <c r="I1382" s="82" t="s">
        <v>517</v>
      </c>
      <c r="J1382" s="84">
        <v>3.74</v>
      </c>
    </row>
    <row r="1383" spans="1:10" x14ac:dyDescent="0.2">
      <c r="A1383" s="81"/>
      <c r="B1383" s="82"/>
      <c r="C1383" s="82"/>
      <c r="D1383" s="82"/>
      <c r="E1383" s="82" t="s">
        <v>518</v>
      </c>
      <c r="F1383" s="83">
        <v>24.44</v>
      </c>
      <c r="G1383" s="82"/>
      <c r="H1383" s="136" t="s">
        <v>519</v>
      </c>
      <c r="I1383" s="136"/>
      <c r="J1383" s="84">
        <v>126.22</v>
      </c>
    </row>
    <row r="1384" spans="1:10" ht="15" thickBot="1" x14ac:dyDescent="0.25">
      <c r="A1384" s="85"/>
      <c r="B1384" s="86"/>
      <c r="C1384" s="86"/>
      <c r="D1384" s="86"/>
      <c r="E1384" s="86"/>
      <c r="F1384" s="86"/>
      <c r="G1384" s="86" t="s">
        <v>520</v>
      </c>
      <c r="H1384" s="87">
        <v>4</v>
      </c>
      <c r="I1384" s="86" t="s">
        <v>521</v>
      </c>
      <c r="J1384" s="88">
        <v>504.88</v>
      </c>
    </row>
    <row r="1385" spans="1:10" ht="15" thickTop="1" x14ac:dyDescent="0.2">
      <c r="A1385" s="89"/>
      <c r="B1385" s="60"/>
      <c r="C1385" s="60"/>
      <c r="D1385" s="60"/>
      <c r="E1385" s="60"/>
      <c r="F1385" s="60"/>
      <c r="G1385" s="60"/>
      <c r="H1385" s="60"/>
      <c r="I1385" s="60"/>
      <c r="J1385" s="90"/>
    </row>
    <row r="1386" spans="1:10" ht="15" x14ac:dyDescent="0.2">
      <c r="A1386" s="73" t="s">
        <v>441</v>
      </c>
      <c r="B1386" s="42" t="s">
        <v>10</v>
      </c>
      <c r="C1386" s="41" t="s">
        <v>11</v>
      </c>
      <c r="D1386" s="41" t="s">
        <v>12</v>
      </c>
      <c r="E1386" s="137" t="s">
        <v>492</v>
      </c>
      <c r="F1386" s="137"/>
      <c r="G1386" s="43" t="s">
        <v>13</v>
      </c>
      <c r="H1386" s="42" t="s">
        <v>14</v>
      </c>
      <c r="I1386" s="42" t="s">
        <v>15</v>
      </c>
      <c r="J1386" s="74" t="s">
        <v>17</v>
      </c>
    </row>
    <row r="1387" spans="1:10" x14ac:dyDescent="0.2">
      <c r="A1387" s="75" t="s">
        <v>493</v>
      </c>
      <c r="B1387" s="45" t="s">
        <v>442</v>
      </c>
      <c r="C1387" s="44" t="s">
        <v>23</v>
      </c>
      <c r="D1387" s="44" t="s">
        <v>443</v>
      </c>
      <c r="E1387" s="133" t="s">
        <v>998</v>
      </c>
      <c r="F1387" s="133"/>
      <c r="G1387" s="46" t="s">
        <v>35</v>
      </c>
      <c r="H1387" s="47">
        <v>1</v>
      </c>
      <c r="I1387" s="48">
        <v>121.68</v>
      </c>
      <c r="J1387" s="76">
        <v>121.68</v>
      </c>
    </row>
    <row r="1388" spans="1:10" ht="25.5" x14ac:dyDescent="0.2">
      <c r="A1388" s="77" t="s">
        <v>495</v>
      </c>
      <c r="B1388" s="50" t="s">
        <v>1001</v>
      </c>
      <c r="C1388" s="49" t="s">
        <v>23</v>
      </c>
      <c r="D1388" s="49" t="s">
        <v>1002</v>
      </c>
      <c r="E1388" s="134" t="s">
        <v>501</v>
      </c>
      <c r="F1388" s="134"/>
      <c r="G1388" s="51" t="s">
        <v>502</v>
      </c>
      <c r="H1388" s="52">
        <v>0.15820000000000001</v>
      </c>
      <c r="I1388" s="53">
        <v>16.98</v>
      </c>
      <c r="J1388" s="78">
        <v>2.68</v>
      </c>
    </row>
    <row r="1389" spans="1:10" ht="25.5" x14ac:dyDescent="0.2">
      <c r="A1389" s="77" t="s">
        <v>495</v>
      </c>
      <c r="B1389" s="50" t="s">
        <v>522</v>
      </c>
      <c r="C1389" s="49" t="s">
        <v>23</v>
      </c>
      <c r="D1389" s="49" t="s">
        <v>523</v>
      </c>
      <c r="E1389" s="134" t="s">
        <v>501</v>
      </c>
      <c r="F1389" s="134"/>
      <c r="G1389" s="51" t="s">
        <v>502</v>
      </c>
      <c r="H1389" s="52">
        <v>0.15820000000000001</v>
      </c>
      <c r="I1389" s="53">
        <v>22.18</v>
      </c>
      <c r="J1389" s="78">
        <v>3.5</v>
      </c>
    </row>
    <row r="1390" spans="1:10" x14ac:dyDescent="0.2">
      <c r="A1390" s="79" t="s">
        <v>505</v>
      </c>
      <c r="B1390" s="55" t="s">
        <v>1067</v>
      </c>
      <c r="C1390" s="54" t="s">
        <v>23</v>
      </c>
      <c r="D1390" s="54" t="s">
        <v>1068</v>
      </c>
      <c r="E1390" s="135" t="s">
        <v>508</v>
      </c>
      <c r="F1390" s="135"/>
      <c r="G1390" s="56" t="s">
        <v>130</v>
      </c>
      <c r="H1390" s="57">
        <v>3</v>
      </c>
      <c r="I1390" s="58">
        <v>38.5</v>
      </c>
      <c r="J1390" s="80">
        <v>115.5</v>
      </c>
    </row>
    <row r="1391" spans="1:10" x14ac:dyDescent="0.2">
      <c r="A1391" s="81"/>
      <c r="B1391" s="82"/>
      <c r="C1391" s="82"/>
      <c r="D1391" s="82"/>
      <c r="E1391" s="82" t="s">
        <v>515</v>
      </c>
      <c r="F1391" s="83">
        <v>4.6900000000000004</v>
      </c>
      <c r="G1391" s="82" t="s">
        <v>516</v>
      </c>
      <c r="H1391" s="83">
        <v>0</v>
      </c>
      <c r="I1391" s="82" t="s">
        <v>517</v>
      </c>
      <c r="J1391" s="84">
        <v>4.6900000000000004</v>
      </c>
    </row>
    <row r="1392" spans="1:10" x14ac:dyDescent="0.2">
      <c r="A1392" s="81"/>
      <c r="B1392" s="82"/>
      <c r="C1392" s="82"/>
      <c r="D1392" s="82"/>
      <c r="E1392" s="82" t="s">
        <v>518</v>
      </c>
      <c r="F1392" s="83">
        <v>29.22</v>
      </c>
      <c r="G1392" s="82"/>
      <c r="H1392" s="136" t="s">
        <v>519</v>
      </c>
      <c r="I1392" s="136"/>
      <c r="J1392" s="84">
        <v>150.9</v>
      </c>
    </row>
    <row r="1393" spans="1:10" ht="15" thickBot="1" x14ac:dyDescent="0.25">
      <c r="A1393" s="85"/>
      <c r="B1393" s="86"/>
      <c r="C1393" s="86"/>
      <c r="D1393" s="86"/>
      <c r="E1393" s="86"/>
      <c r="F1393" s="86"/>
      <c r="G1393" s="86" t="s">
        <v>520</v>
      </c>
      <c r="H1393" s="87">
        <v>4</v>
      </c>
      <c r="I1393" s="86" t="s">
        <v>521</v>
      </c>
      <c r="J1393" s="88">
        <v>603.6</v>
      </c>
    </row>
    <row r="1394" spans="1:10" ht="15" thickTop="1" x14ac:dyDescent="0.2">
      <c r="A1394" s="89"/>
      <c r="B1394" s="60"/>
      <c r="C1394" s="60"/>
      <c r="D1394" s="60"/>
      <c r="E1394" s="60"/>
      <c r="F1394" s="60"/>
      <c r="G1394" s="60"/>
      <c r="H1394" s="60"/>
      <c r="I1394" s="60"/>
      <c r="J1394" s="90"/>
    </row>
    <row r="1395" spans="1:10" ht="15" x14ac:dyDescent="0.2">
      <c r="A1395" s="73" t="s">
        <v>444</v>
      </c>
      <c r="B1395" s="42" t="s">
        <v>10</v>
      </c>
      <c r="C1395" s="41" t="s">
        <v>11</v>
      </c>
      <c r="D1395" s="41" t="s">
        <v>12</v>
      </c>
      <c r="E1395" s="137" t="s">
        <v>492</v>
      </c>
      <c r="F1395" s="137"/>
      <c r="G1395" s="43" t="s">
        <v>13</v>
      </c>
      <c r="H1395" s="42" t="s">
        <v>14</v>
      </c>
      <c r="I1395" s="42" t="s">
        <v>15</v>
      </c>
      <c r="J1395" s="74" t="s">
        <v>17</v>
      </c>
    </row>
    <row r="1396" spans="1:10" ht="25.5" x14ac:dyDescent="0.2">
      <c r="A1396" s="75" t="s">
        <v>493</v>
      </c>
      <c r="B1396" s="45" t="s">
        <v>445</v>
      </c>
      <c r="C1396" s="44" t="s">
        <v>23</v>
      </c>
      <c r="D1396" s="44" t="s">
        <v>446</v>
      </c>
      <c r="E1396" s="133" t="s">
        <v>998</v>
      </c>
      <c r="F1396" s="133"/>
      <c r="G1396" s="46" t="s">
        <v>35</v>
      </c>
      <c r="H1396" s="47">
        <v>1</v>
      </c>
      <c r="I1396" s="48">
        <v>83.43</v>
      </c>
      <c r="J1396" s="76">
        <v>83.43</v>
      </c>
    </row>
    <row r="1397" spans="1:10" ht="25.5" x14ac:dyDescent="0.2">
      <c r="A1397" s="77" t="s">
        <v>495</v>
      </c>
      <c r="B1397" s="50" t="s">
        <v>1001</v>
      </c>
      <c r="C1397" s="49" t="s">
        <v>23</v>
      </c>
      <c r="D1397" s="49" t="s">
        <v>1002</v>
      </c>
      <c r="E1397" s="134" t="s">
        <v>501</v>
      </c>
      <c r="F1397" s="134"/>
      <c r="G1397" s="51" t="s">
        <v>502</v>
      </c>
      <c r="H1397" s="52">
        <v>1.1328</v>
      </c>
      <c r="I1397" s="53">
        <v>16.98</v>
      </c>
      <c r="J1397" s="78">
        <v>19.23</v>
      </c>
    </row>
    <row r="1398" spans="1:10" ht="25.5" x14ac:dyDescent="0.2">
      <c r="A1398" s="77" t="s">
        <v>495</v>
      </c>
      <c r="B1398" s="50" t="s">
        <v>522</v>
      </c>
      <c r="C1398" s="49" t="s">
        <v>23</v>
      </c>
      <c r="D1398" s="49" t="s">
        <v>523</v>
      </c>
      <c r="E1398" s="134" t="s">
        <v>501</v>
      </c>
      <c r="F1398" s="134"/>
      <c r="G1398" s="51" t="s">
        <v>502</v>
      </c>
      <c r="H1398" s="52">
        <v>1.1328</v>
      </c>
      <c r="I1398" s="53">
        <v>22.18</v>
      </c>
      <c r="J1398" s="78">
        <v>25.12</v>
      </c>
    </row>
    <row r="1399" spans="1:10" x14ac:dyDescent="0.2">
      <c r="A1399" s="79" t="s">
        <v>505</v>
      </c>
      <c r="B1399" s="55" t="s">
        <v>1069</v>
      </c>
      <c r="C1399" s="54" t="s">
        <v>23</v>
      </c>
      <c r="D1399" s="54" t="s">
        <v>1070</v>
      </c>
      <c r="E1399" s="135" t="s">
        <v>508</v>
      </c>
      <c r="F1399" s="135"/>
      <c r="G1399" s="56" t="s">
        <v>35</v>
      </c>
      <c r="H1399" s="57">
        <v>1</v>
      </c>
      <c r="I1399" s="58">
        <v>39.08</v>
      </c>
      <c r="J1399" s="80">
        <v>39.08</v>
      </c>
    </row>
    <row r="1400" spans="1:10" x14ac:dyDescent="0.2">
      <c r="A1400" s="81"/>
      <c r="B1400" s="82"/>
      <c r="C1400" s="82"/>
      <c r="D1400" s="82"/>
      <c r="E1400" s="82" t="s">
        <v>515</v>
      </c>
      <c r="F1400" s="83">
        <v>33.65</v>
      </c>
      <c r="G1400" s="82" t="s">
        <v>516</v>
      </c>
      <c r="H1400" s="83">
        <v>0</v>
      </c>
      <c r="I1400" s="82" t="s">
        <v>517</v>
      </c>
      <c r="J1400" s="84">
        <v>33.65</v>
      </c>
    </row>
    <row r="1401" spans="1:10" x14ac:dyDescent="0.2">
      <c r="A1401" s="81"/>
      <c r="B1401" s="82"/>
      <c r="C1401" s="82"/>
      <c r="D1401" s="82"/>
      <c r="E1401" s="82" t="s">
        <v>518</v>
      </c>
      <c r="F1401" s="83">
        <v>20.03</v>
      </c>
      <c r="G1401" s="82"/>
      <c r="H1401" s="136" t="s">
        <v>519</v>
      </c>
      <c r="I1401" s="136"/>
      <c r="J1401" s="84">
        <v>103.46</v>
      </c>
    </row>
    <row r="1402" spans="1:10" ht="15" thickBot="1" x14ac:dyDescent="0.25">
      <c r="A1402" s="85"/>
      <c r="B1402" s="86"/>
      <c r="C1402" s="86"/>
      <c r="D1402" s="86"/>
      <c r="E1402" s="86"/>
      <c r="F1402" s="86"/>
      <c r="G1402" s="86" t="s">
        <v>520</v>
      </c>
      <c r="H1402" s="87">
        <v>4</v>
      </c>
      <c r="I1402" s="86" t="s">
        <v>521</v>
      </c>
      <c r="J1402" s="88">
        <v>413.84</v>
      </c>
    </row>
    <row r="1403" spans="1:10" ht="15" thickTop="1" x14ac:dyDescent="0.2">
      <c r="A1403" s="89"/>
      <c r="B1403" s="60"/>
      <c r="C1403" s="60"/>
      <c r="D1403" s="60"/>
      <c r="E1403" s="60"/>
      <c r="F1403" s="60"/>
      <c r="G1403" s="60"/>
      <c r="H1403" s="60"/>
      <c r="I1403" s="60"/>
      <c r="J1403" s="90"/>
    </row>
    <row r="1404" spans="1:10" x14ac:dyDescent="0.2">
      <c r="A1404" s="91" t="s">
        <v>447</v>
      </c>
      <c r="B1404" s="39"/>
      <c r="C1404" s="39"/>
      <c r="D1404" s="39" t="s">
        <v>448</v>
      </c>
      <c r="E1404" s="39"/>
      <c r="F1404" s="138"/>
      <c r="G1404" s="138"/>
      <c r="H1404" s="40"/>
      <c r="I1404" s="39"/>
      <c r="J1404" s="92">
        <v>23980.37</v>
      </c>
    </row>
    <row r="1405" spans="1:10" x14ac:dyDescent="0.2">
      <c r="A1405" s="91" t="s">
        <v>449</v>
      </c>
      <c r="B1405" s="39"/>
      <c r="C1405" s="39"/>
      <c r="D1405" s="39" t="s">
        <v>450</v>
      </c>
      <c r="E1405" s="39"/>
      <c r="F1405" s="138"/>
      <c r="G1405" s="138"/>
      <c r="H1405" s="40"/>
      <c r="I1405" s="39"/>
      <c r="J1405" s="92">
        <v>7776.52</v>
      </c>
    </row>
    <row r="1406" spans="1:10" ht="15" x14ac:dyDescent="0.2">
      <c r="A1406" s="73" t="s">
        <v>451</v>
      </c>
      <c r="B1406" s="42" t="s">
        <v>10</v>
      </c>
      <c r="C1406" s="41" t="s">
        <v>11</v>
      </c>
      <c r="D1406" s="41" t="s">
        <v>12</v>
      </c>
      <c r="E1406" s="137" t="s">
        <v>492</v>
      </c>
      <c r="F1406" s="137"/>
      <c r="G1406" s="43" t="s">
        <v>13</v>
      </c>
      <c r="H1406" s="42" t="s">
        <v>14</v>
      </c>
      <c r="I1406" s="42" t="s">
        <v>15</v>
      </c>
      <c r="J1406" s="74" t="s">
        <v>17</v>
      </c>
    </row>
    <row r="1407" spans="1:10" ht="25.5" x14ac:dyDescent="0.2">
      <c r="A1407" s="75" t="s">
        <v>493</v>
      </c>
      <c r="B1407" s="45" t="s">
        <v>452</v>
      </c>
      <c r="C1407" s="44" t="s">
        <v>453</v>
      </c>
      <c r="D1407" s="44" t="s">
        <v>454</v>
      </c>
      <c r="E1407" s="133" t="s">
        <v>1071</v>
      </c>
      <c r="F1407" s="133"/>
      <c r="G1407" s="46" t="s">
        <v>455</v>
      </c>
      <c r="H1407" s="47">
        <v>1</v>
      </c>
      <c r="I1407" s="48">
        <v>3885.93</v>
      </c>
      <c r="J1407" s="76">
        <v>3885.93</v>
      </c>
    </row>
    <row r="1408" spans="1:10" ht="51" x14ac:dyDescent="0.2">
      <c r="A1408" s="79" t="s">
        <v>505</v>
      </c>
      <c r="B1408" s="55" t="s">
        <v>1072</v>
      </c>
      <c r="C1408" s="54" t="s">
        <v>23</v>
      </c>
      <c r="D1408" s="54" t="s">
        <v>1073</v>
      </c>
      <c r="E1408" s="135" t="s">
        <v>508</v>
      </c>
      <c r="F1408" s="135"/>
      <c r="G1408" s="56" t="s">
        <v>35</v>
      </c>
      <c r="H1408" s="57">
        <v>1</v>
      </c>
      <c r="I1408" s="58">
        <v>3885.93</v>
      </c>
      <c r="J1408" s="80">
        <v>3885.93</v>
      </c>
    </row>
    <row r="1409" spans="1:10" x14ac:dyDescent="0.2">
      <c r="A1409" s="81"/>
      <c r="B1409" s="82"/>
      <c r="C1409" s="82"/>
      <c r="D1409" s="82"/>
      <c r="E1409" s="82" t="s">
        <v>515</v>
      </c>
      <c r="F1409" s="83">
        <v>0</v>
      </c>
      <c r="G1409" s="82" t="s">
        <v>516</v>
      </c>
      <c r="H1409" s="83">
        <v>0</v>
      </c>
      <c r="I1409" s="82" t="s">
        <v>517</v>
      </c>
      <c r="J1409" s="84">
        <v>0</v>
      </c>
    </row>
    <row r="1410" spans="1:10" x14ac:dyDescent="0.2">
      <c r="A1410" s="81"/>
      <c r="B1410" s="82"/>
      <c r="C1410" s="82"/>
      <c r="D1410" s="82"/>
      <c r="E1410" s="82" t="s">
        <v>518</v>
      </c>
      <c r="F1410" s="83">
        <v>933.4</v>
      </c>
      <c r="G1410" s="82"/>
      <c r="H1410" s="136" t="s">
        <v>519</v>
      </c>
      <c r="I1410" s="136"/>
      <c r="J1410" s="84">
        <v>4819.33</v>
      </c>
    </row>
    <row r="1411" spans="1:10" ht="15" thickBot="1" x14ac:dyDescent="0.25">
      <c r="A1411" s="85"/>
      <c r="B1411" s="86"/>
      <c r="C1411" s="86"/>
      <c r="D1411" s="86"/>
      <c r="E1411" s="86"/>
      <c r="F1411" s="86"/>
      <c r="G1411" s="86" t="s">
        <v>520</v>
      </c>
      <c r="H1411" s="87">
        <v>1</v>
      </c>
      <c r="I1411" s="86" t="s">
        <v>521</v>
      </c>
      <c r="J1411" s="88">
        <v>4819.33</v>
      </c>
    </row>
    <row r="1412" spans="1:10" ht="15" thickTop="1" x14ac:dyDescent="0.2">
      <c r="A1412" s="89"/>
      <c r="B1412" s="60"/>
      <c r="C1412" s="60"/>
      <c r="D1412" s="60"/>
      <c r="E1412" s="60"/>
      <c r="F1412" s="60"/>
      <c r="G1412" s="60"/>
      <c r="H1412" s="60"/>
      <c r="I1412" s="60"/>
      <c r="J1412" s="90"/>
    </row>
    <row r="1413" spans="1:10" ht="15" x14ac:dyDescent="0.2">
      <c r="A1413" s="73" t="s">
        <v>456</v>
      </c>
      <c r="B1413" s="42" t="s">
        <v>10</v>
      </c>
      <c r="C1413" s="41" t="s">
        <v>11</v>
      </c>
      <c r="D1413" s="41" t="s">
        <v>12</v>
      </c>
      <c r="E1413" s="137" t="s">
        <v>492</v>
      </c>
      <c r="F1413" s="137"/>
      <c r="G1413" s="43" t="s">
        <v>13</v>
      </c>
      <c r="H1413" s="42" t="s">
        <v>14</v>
      </c>
      <c r="I1413" s="42" t="s">
        <v>15</v>
      </c>
      <c r="J1413" s="74" t="s">
        <v>17</v>
      </c>
    </row>
    <row r="1414" spans="1:10" x14ac:dyDescent="0.2">
      <c r="A1414" s="75" t="s">
        <v>493</v>
      </c>
      <c r="B1414" s="45" t="s">
        <v>457</v>
      </c>
      <c r="C1414" s="44" t="s">
        <v>237</v>
      </c>
      <c r="D1414" s="44" t="s">
        <v>458</v>
      </c>
      <c r="E1414" s="133" t="s">
        <v>1074</v>
      </c>
      <c r="F1414" s="133"/>
      <c r="G1414" s="46" t="s">
        <v>35</v>
      </c>
      <c r="H1414" s="47">
        <v>1</v>
      </c>
      <c r="I1414" s="48">
        <v>926.1</v>
      </c>
      <c r="J1414" s="76">
        <v>926.1</v>
      </c>
    </row>
    <row r="1415" spans="1:10" x14ac:dyDescent="0.2">
      <c r="A1415" s="79" t="s">
        <v>505</v>
      </c>
      <c r="B1415" s="55" t="s">
        <v>1075</v>
      </c>
      <c r="C1415" s="54" t="s">
        <v>237</v>
      </c>
      <c r="D1415" s="54" t="s">
        <v>1076</v>
      </c>
      <c r="E1415" s="135" t="s">
        <v>508</v>
      </c>
      <c r="F1415" s="135"/>
      <c r="G1415" s="56" t="s">
        <v>35</v>
      </c>
      <c r="H1415" s="57">
        <v>1</v>
      </c>
      <c r="I1415" s="58">
        <v>926.1</v>
      </c>
      <c r="J1415" s="80">
        <v>926.1</v>
      </c>
    </row>
    <row r="1416" spans="1:10" x14ac:dyDescent="0.2">
      <c r="A1416" s="81"/>
      <c r="B1416" s="82"/>
      <c r="C1416" s="82"/>
      <c r="D1416" s="82"/>
      <c r="E1416" s="82" t="s">
        <v>515</v>
      </c>
      <c r="F1416" s="83">
        <v>0</v>
      </c>
      <c r="G1416" s="82" t="s">
        <v>516</v>
      </c>
      <c r="H1416" s="83">
        <v>0</v>
      </c>
      <c r="I1416" s="82" t="s">
        <v>517</v>
      </c>
      <c r="J1416" s="84">
        <v>0</v>
      </c>
    </row>
    <row r="1417" spans="1:10" x14ac:dyDescent="0.2">
      <c r="A1417" s="81"/>
      <c r="B1417" s="82"/>
      <c r="C1417" s="82"/>
      <c r="D1417" s="82"/>
      <c r="E1417" s="82" t="s">
        <v>518</v>
      </c>
      <c r="F1417" s="83">
        <v>222.44</v>
      </c>
      <c r="G1417" s="82"/>
      <c r="H1417" s="136" t="s">
        <v>519</v>
      </c>
      <c r="I1417" s="136"/>
      <c r="J1417" s="84">
        <v>1148.54</v>
      </c>
    </row>
    <row r="1418" spans="1:10" ht="15" thickBot="1" x14ac:dyDescent="0.25">
      <c r="A1418" s="85"/>
      <c r="B1418" s="86"/>
      <c r="C1418" s="86"/>
      <c r="D1418" s="86"/>
      <c r="E1418" s="86"/>
      <c r="F1418" s="86"/>
      <c r="G1418" s="86" t="s">
        <v>520</v>
      </c>
      <c r="H1418" s="87">
        <v>1</v>
      </c>
      <c r="I1418" s="86" t="s">
        <v>521</v>
      </c>
      <c r="J1418" s="88">
        <v>1148.54</v>
      </c>
    </row>
    <row r="1419" spans="1:10" ht="15" thickTop="1" x14ac:dyDescent="0.2">
      <c r="A1419" s="89"/>
      <c r="B1419" s="60"/>
      <c r="C1419" s="60"/>
      <c r="D1419" s="60"/>
      <c r="E1419" s="60"/>
      <c r="F1419" s="60"/>
      <c r="G1419" s="60"/>
      <c r="H1419" s="60"/>
      <c r="I1419" s="60"/>
      <c r="J1419" s="90"/>
    </row>
    <row r="1420" spans="1:10" ht="15" x14ac:dyDescent="0.2">
      <c r="A1420" s="73" t="s">
        <v>459</v>
      </c>
      <c r="B1420" s="42" t="s">
        <v>10</v>
      </c>
      <c r="C1420" s="41" t="s">
        <v>11</v>
      </c>
      <c r="D1420" s="41" t="s">
        <v>12</v>
      </c>
      <c r="E1420" s="137" t="s">
        <v>492</v>
      </c>
      <c r="F1420" s="137"/>
      <c r="G1420" s="43" t="s">
        <v>13</v>
      </c>
      <c r="H1420" s="42" t="s">
        <v>14</v>
      </c>
      <c r="I1420" s="42" t="s">
        <v>15</v>
      </c>
      <c r="J1420" s="74" t="s">
        <v>17</v>
      </c>
    </row>
    <row r="1421" spans="1:10" x14ac:dyDescent="0.2">
      <c r="A1421" s="75" t="s">
        <v>493</v>
      </c>
      <c r="B1421" s="45" t="s">
        <v>460</v>
      </c>
      <c r="C1421" s="44" t="s">
        <v>237</v>
      </c>
      <c r="D1421" s="44" t="s">
        <v>461</v>
      </c>
      <c r="E1421" s="133" t="s">
        <v>1074</v>
      </c>
      <c r="F1421" s="133"/>
      <c r="G1421" s="46" t="s">
        <v>35</v>
      </c>
      <c r="H1421" s="47">
        <v>1</v>
      </c>
      <c r="I1421" s="48">
        <v>1458.36</v>
      </c>
      <c r="J1421" s="76">
        <v>1458.36</v>
      </c>
    </row>
    <row r="1422" spans="1:10" x14ac:dyDescent="0.2">
      <c r="A1422" s="79" t="s">
        <v>505</v>
      </c>
      <c r="B1422" s="55" t="s">
        <v>1077</v>
      </c>
      <c r="C1422" s="54" t="s">
        <v>237</v>
      </c>
      <c r="D1422" s="54" t="s">
        <v>1078</v>
      </c>
      <c r="E1422" s="135" t="s">
        <v>508</v>
      </c>
      <c r="F1422" s="135"/>
      <c r="G1422" s="56" t="s">
        <v>35</v>
      </c>
      <c r="H1422" s="57">
        <v>1</v>
      </c>
      <c r="I1422" s="58">
        <v>1458.36</v>
      </c>
      <c r="J1422" s="80">
        <v>1458.36</v>
      </c>
    </row>
    <row r="1423" spans="1:10" x14ac:dyDescent="0.2">
      <c r="A1423" s="81"/>
      <c r="B1423" s="82"/>
      <c r="C1423" s="82"/>
      <c r="D1423" s="82"/>
      <c r="E1423" s="82" t="s">
        <v>515</v>
      </c>
      <c r="F1423" s="83">
        <v>0</v>
      </c>
      <c r="G1423" s="82" t="s">
        <v>516</v>
      </c>
      <c r="H1423" s="83">
        <v>0</v>
      </c>
      <c r="I1423" s="82" t="s">
        <v>517</v>
      </c>
      <c r="J1423" s="84">
        <v>0</v>
      </c>
    </row>
    <row r="1424" spans="1:10" x14ac:dyDescent="0.2">
      <c r="A1424" s="81"/>
      <c r="B1424" s="82"/>
      <c r="C1424" s="82"/>
      <c r="D1424" s="82"/>
      <c r="E1424" s="82" t="s">
        <v>518</v>
      </c>
      <c r="F1424" s="83">
        <v>350.29</v>
      </c>
      <c r="G1424" s="82"/>
      <c r="H1424" s="136" t="s">
        <v>519</v>
      </c>
      <c r="I1424" s="136"/>
      <c r="J1424" s="84">
        <v>1808.65</v>
      </c>
    </row>
    <row r="1425" spans="1:10" ht="15" thickBot="1" x14ac:dyDescent="0.25">
      <c r="A1425" s="85"/>
      <c r="B1425" s="86"/>
      <c r="C1425" s="86"/>
      <c r="D1425" s="86"/>
      <c r="E1425" s="86"/>
      <c r="F1425" s="86"/>
      <c r="G1425" s="86" t="s">
        <v>520</v>
      </c>
      <c r="H1425" s="87">
        <v>1</v>
      </c>
      <c r="I1425" s="86" t="s">
        <v>521</v>
      </c>
      <c r="J1425" s="88">
        <v>1808.65</v>
      </c>
    </row>
    <row r="1426" spans="1:10" ht="15" thickTop="1" x14ac:dyDescent="0.2">
      <c r="A1426" s="89"/>
      <c r="B1426" s="60"/>
      <c r="C1426" s="60"/>
      <c r="D1426" s="60"/>
      <c r="E1426" s="60"/>
      <c r="F1426" s="60"/>
      <c r="G1426" s="60"/>
      <c r="H1426" s="60"/>
      <c r="I1426" s="60"/>
      <c r="J1426" s="90"/>
    </row>
    <row r="1427" spans="1:10" x14ac:dyDescent="0.2">
      <c r="A1427" s="91" t="s">
        <v>462</v>
      </c>
      <c r="B1427" s="39"/>
      <c r="C1427" s="39"/>
      <c r="D1427" s="39" t="s">
        <v>463</v>
      </c>
      <c r="E1427" s="39"/>
      <c r="F1427" s="138"/>
      <c r="G1427" s="138"/>
      <c r="H1427" s="40"/>
      <c r="I1427" s="39"/>
      <c r="J1427" s="92">
        <v>16203.85</v>
      </c>
    </row>
    <row r="1428" spans="1:10" ht="15" x14ac:dyDescent="0.2">
      <c r="A1428" s="73" t="s">
        <v>464</v>
      </c>
      <c r="B1428" s="42" t="s">
        <v>10</v>
      </c>
      <c r="C1428" s="41" t="s">
        <v>11</v>
      </c>
      <c r="D1428" s="41" t="s">
        <v>12</v>
      </c>
      <c r="E1428" s="137" t="s">
        <v>492</v>
      </c>
      <c r="F1428" s="137"/>
      <c r="G1428" s="43" t="s">
        <v>13</v>
      </c>
      <c r="H1428" s="42" t="s">
        <v>14</v>
      </c>
      <c r="I1428" s="42" t="s">
        <v>15</v>
      </c>
      <c r="J1428" s="74" t="s">
        <v>17</v>
      </c>
    </row>
    <row r="1429" spans="1:10" ht="25.5" x14ac:dyDescent="0.2">
      <c r="A1429" s="75" t="s">
        <v>493</v>
      </c>
      <c r="B1429" s="45" t="s">
        <v>465</v>
      </c>
      <c r="C1429" s="44" t="s">
        <v>23</v>
      </c>
      <c r="D1429" s="44" t="s">
        <v>466</v>
      </c>
      <c r="E1429" s="133" t="s">
        <v>711</v>
      </c>
      <c r="F1429" s="133"/>
      <c r="G1429" s="46" t="s">
        <v>130</v>
      </c>
      <c r="H1429" s="47">
        <v>1</v>
      </c>
      <c r="I1429" s="48">
        <v>285.01</v>
      </c>
      <c r="J1429" s="76">
        <v>285.01</v>
      </c>
    </row>
    <row r="1430" spans="1:10" ht="25.5" x14ac:dyDescent="0.2">
      <c r="A1430" s="77" t="s">
        <v>495</v>
      </c>
      <c r="B1430" s="50" t="s">
        <v>503</v>
      </c>
      <c r="C1430" s="49" t="s">
        <v>23</v>
      </c>
      <c r="D1430" s="49" t="s">
        <v>504</v>
      </c>
      <c r="E1430" s="134" t="s">
        <v>501</v>
      </c>
      <c r="F1430" s="134"/>
      <c r="G1430" s="51" t="s">
        <v>502</v>
      </c>
      <c r="H1430" s="52">
        <v>1.3</v>
      </c>
      <c r="I1430" s="53">
        <v>17.100000000000001</v>
      </c>
      <c r="J1430" s="78">
        <v>22.23</v>
      </c>
    </row>
    <row r="1431" spans="1:10" ht="25.5" x14ac:dyDescent="0.2">
      <c r="A1431" s="77" t="s">
        <v>495</v>
      </c>
      <c r="B1431" s="50" t="s">
        <v>524</v>
      </c>
      <c r="C1431" s="49" t="s">
        <v>23</v>
      </c>
      <c r="D1431" s="49" t="s">
        <v>525</v>
      </c>
      <c r="E1431" s="134" t="s">
        <v>501</v>
      </c>
      <c r="F1431" s="134"/>
      <c r="G1431" s="51" t="s">
        <v>502</v>
      </c>
      <c r="H1431" s="52">
        <v>1.3</v>
      </c>
      <c r="I1431" s="53">
        <v>21.8</v>
      </c>
      <c r="J1431" s="78">
        <v>28.34</v>
      </c>
    </row>
    <row r="1432" spans="1:10" x14ac:dyDescent="0.2">
      <c r="A1432" s="79" t="s">
        <v>505</v>
      </c>
      <c r="B1432" s="55" t="s">
        <v>1079</v>
      </c>
      <c r="C1432" s="54" t="s">
        <v>23</v>
      </c>
      <c r="D1432" s="54" t="s">
        <v>1080</v>
      </c>
      <c r="E1432" s="135" t="s">
        <v>508</v>
      </c>
      <c r="F1432" s="135"/>
      <c r="G1432" s="56" t="s">
        <v>35</v>
      </c>
      <c r="H1432" s="57">
        <v>0.7</v>
      </c>
      <c r="I1432" s="58">
        <v>50.55</v>
      </c>
      <c r="J1432" s="80">
        <v>35.380000000000003</v>
      </c>
    </row>
    <row r="1433" spans="1:10" ht="25.5" x14ac:dyDescent="0.2">
      <c r="A1433" s="79" t="s">
        <v>505</v>
      </c>
      <c r="B1433" s="55" t="s">
        <v>1081</v>
      </c>
      <c r="C1433" s="54" t="s">
        <v>23</v>
      </c>
      <c r="D1433" s="54" t="s">
        <v>1082</v>
      </c>
      <c r="E1433" s="135" t="s">
        <v>508</v>
      </c>
      <c r="F1433" s="135"/>
      <c r="G1433" s="56" t="s">
        <v>35</v>
      </c>
      <c r="H1433" s="57">
        <v>0.5</v>
      </c>
      <c r="I1433" s="58">
        <v>3.71</v>
      </c>
      <c r="J1433" s="80">
        <v>1.85</v>
      </c>
    </row>
    <row r="1434" spans="1:10" x14ac:dyDescent="0.2">
      <c r="A1434" s="79" t="s">
        <v>505</v>
      </c>
      <c r="B1434" s="55" t="s">
        <v>1083</v>
      </c>
      <c r="C1434" s="54" t="s">
        <v>23</v>
      </c>
      <c r="D1434" s="54" t="s">
        <v>1084</v>
      </c>
      <c r="E1434" s="135" t="s">
        <v>508</v>
      </c>
      <c r="F1434" s="135"/>
      <c r="G1434" s="56" t="s">
        <v>35</v>
      </c>
      <c r="H1434" s="57">
        <v>1.3</v>
      </c>
      <c r="I1434" s="58">
        <v>27.62</v>
      </c>
      <c r="J1434" s="80">
        <v>35.9</v>
      </c>
    </row>
    <row r="1435" spans="1:10" ht="25.5" x14ac:dyDescent="0.2">
      <c r="A1435" s="79" t="s">
        <v>505</v>
      </c>
      <c r="B1435" s="55" t="s">
        <v>1085</v>
      </c>
      <c r="C1435" s="54" t="s">
        <v>23</v>
      </c>
      <c r="D1435" s="54" t="s">
        <v>1086</v>
      </c>
      <c r="E1435" s="135" t="s">
        <v>508</v>
      </c>
      <c r="F1435" s="135"/>
      <c r="G1435" s="56" t="s">
        <v>130</v>
      </c>
      <c r="H1435" s="57">
        <v>3.5</v>
      </c>
      <c r="I1435" s="58">
        <v>46.09</v>
      </c>
      <c r="J1435" s="80">
        <v>161.31</v>
      </c>
    </row>
    <row r="1436" spans="1:10" x14ac:dyDescent="0.2">
      <c r="A1436" s="81"/>
      <c r="B1436" s="82"/>
      <c r="C1436" s="82"/>
      <c r="D1436" s="82"/>
      <c r="E1436" s="82" t="s">
        <v>515</v>
      </c>
      <c r="F1436" s="83">
        <v>38.450000000000003</v>
      </c>
      <c r="G1436" s="82" t="s">
        <v>516</v>
      </c>
      <c r="H1436" s="83">
        <v>0</v>
      </c>
      <c r="I1436" s="82" t="s">
        <v>517</v>
      </c>
      <c r="J1436" s="84">
        <v>38.450000000000003</v>
      </c>
    </row>
    <row r="1437" spans="1:10" x14ac:dyDescent="0.2">
      <c r="A1437" s="81"/>
      <c r="B1437" s="82"/>
      <c r="C1437" s="82"/>
      <c r="D1437" s="82"/>
      <c r="E1437" s="82" t="s">
        <v>518</v>
      </c>
      <c r="F1437" s="83">
        <v>68.45</v>
      </c>
      <c r="G1437" s="82"/>
      <c r="H1437" s="136" t="s">
        <v>519</v>
      </c>
      <c r="I1437" s="136"/>
      <c r="J1437" s="84">
        <v>353.46</v>
      </c>
    </row>
    <row r="1438" spans="1:10" ht="15" thickBot="1" x14ac:dyDescent="0.25">
      <c r="A1438" s="85"/>
      <c r="B1438" s="86"/>
      <c r="C1438" s="86"/>
      <c r="D1438" s="86"/>
      <c r="E1438" s="86"/>
      <c r="F1438" s="86"/>
      <c r="G1438" s="86" t="s">
        <v>520</v>
      </c>
      <c r="H1438" s="87">
        <v>40.200000000000003</v>
      </c>
      <c r="I1438" s="86" t="s">
        <v>521</v>
      </c>
      <c r="J1438" s="88">
        <v>14209.09</v>
      </c>
    </row>
    <row r="1439" spans="1:10" ht="15" thickTop="1" x14ac:dyDescent="0.2">
      <c r="A1439" s="89"/>
      <c r="B1439" s="60"/>
      <c r="C1439" s="60"/>
      <c r="D1439" s="60"/>
      <c r="E1439" s="60"/>
      <c r="F1439" s="60"/>
      <c r="G1439" s="60"/>
      <c r="H1439" s="60"/>
      <c r="I1439" s="60"/>
      <c r="J1439" s="90"/>
    </row>
    <row r="1440" spans="1:10" ht="15" x14ac:dyDescent="0.2">
      <c r="A1440" s="73" t="s">
        <v>467</v>
      </c>
      <c r="B1440" s="42" t="s">
        <v>10</v>
      </c>
      <c r="C1440" s="41" t="s">
        <v>11</v>
      </c>
      <c r="D1440" s="41" t="s">
        <v>12</v>
      </c>
      <c r="E1440" s="137" t="s">
        <v>492</v>
      </c>
      <c r="F1440" s="137"/>
      <c r="G1440" s="43" t="s">
        <v>13</v>
      </c>
      <c r="H1440" s="42" t="s">
        <v>14</v>
      </c>
      <c r="I1440" s="42" t="s">
        <v>15</v>
      </c>
      <c r="J1440" s="74" t="s">
        <v>17</v>
      </c>
    </row>
    <row r="1441" spans="1:10" ht="51" x14ac:dyDescent="0.2">
      <c r="A1441" s="75" t="s">
        <v>493</v>
      </c>
      <c r="B1441" s="45" t="s">
        <v>468</v>
      </c>
      <c r="C1441" s="44" t="s">
        <v>23</v>
      </c>
      <c r="D1441" s="44" t="s">
        <v>469</v>
      </c>
      <c r="E1441" s="133" t="s">
        <v>771</v>
      </c>
      <c r="F1441" s="133"/>
      <c r="G1441" s="46" t="s">
        <v>25</v>
      </c>
      <c r="H1441" s="47">
        <v>1</v>
      </c>
      <c r="I1441" s="48">
        <v>36.380000000000003</v>
      </c>
      <c r="J1441" s="76">
        <v>36.380000000000003</v>
      </c>
    </row>
    <row r="1442" spans="1:10" ht="25.5" x14ac:dyDescent="0.2">
      <c r="A1442" s="77" t="s">
        <v>495</v>
      </c>
      <c r="B1442" s="50" t="s">
        <v>581</v>
      </c>
      <c r="C1442" s="49" t="s">
        <v>23</v>
      </c>
      <c r="D1442" s="49" t="s">
        <v>582</v>
      </c>
      <c r="E1442" s="134" t="s">
        <v>501</v>
      </c>
      <c r="F1442" s="134"/>
      <c r="G1442" s="51" t="s">
        <v>502</v>
      </c>
      <c r="H1442" s="52">
        <v>1.3559000000000001</v>
      </c>
      <c r="I1442" s="53">
        <v>22.69</v>
      </c>
      <c r="J1442" s="78">
        <v>30.76</v>
      </c>
    </row>
    <row r="1443" spans="1:10" x14ac:dyDescent="0.2">
      <c r="A1443" s="79" t="s">
        <v>505</v>
      </c>
      <c r="B1443" s="55" t="s">
        <v>869</v>
      </c>
      <c r="C1443" s="54" t="s">
        <v>23</v>
      </c>
      <c r="D1443" s="54" t="s">
        <v>870</v>
      </c>
      <c r="E1443" s="135" t="s">
        <v>508</v>
      </c>
      <c r="F1443" s="135"/>
      <c r="G1443" s="56" t="s">
        <v>591</v>
      </c>
      <c r="H1443" s="57">
        <v>2.5499999999999998E-2</v>
      </c>
      <c r="I1443" s="58">
        <v>12.1</v>
      </c>
      <c r="J1443" s="80">
        <v>0.3</v>
      </c>
    </row>
    <row r="1444" spans="1:10" x14ac:dyDescent="0.2">
      <c r="A1444" s="79" t="s">
        <v>505</v>
      </c>
      <c r="B1444" s="55" t="s">
        <v>873</v>
      </c>
      <c r="C1444" s="54" t="s">
        <v>23</v>
      </c>
      <c r="D1444" s="54" t="s">
        <v>874</v>
      </c>
      <c r="E1444" s="135" t="s">
        <v>508</v>
      </c>
      <c r="F1444" s="135"/>
      <c r="G1444" s="56" t="s">
        <v>591</v>
      </c>
      <c r="H1444" s="57">
        <v>0.25490000000000002</v>
      </c>
      <c r="I1444" s="58">
        <v>20.91</v>
      </c>
      <c r="J1444" s="80">
        <v>5.32</v>
      </c>
    </row>
    <row r="1445" spans="1:10" x14ac:dyDescent="0.2">
      <c r="A1445" s="81"/>
      <c r="B1445" s="82"/>
      <c r="C1445" s="82"/>
      <c r="D1445" s="82"/>
      <c r="E1445" s="82" t="s">
        <v>515</v>
      </c>
      <c r="F1445" s="83">
        <v>23.25</v>
      </c>
      <c r="G1445" s="82" t="s">
        <v>516</v>
      </c>
      <c r="H1445" s="83">
        <v>0</v>
      </c>
      <c r="I1445" s="82" t="s">
        <v>517</v>
      </c>
      <c r="J1445" s="84">
        <v>23.25</v>
      </c>
    </row>
    <row r="1446" spans="1:10" x14ac:dyDescent="0.2">
      <c r="A1446" s="81"/>
      <c r="B1446" s="82"/>
      <c r="C1446" s="82"/>
      <c r="D1446" s="82"/>
      <c r="E1446" s="82" t="s">
        <v>518</v>
      </c>
      <c r="F1446" s="83">
        <v>8.73</v>
      </c>
      <c r="G1446" s="82"/>
      <c r="H1446" s="136" t="s">
        <v>519</v>
      </c>
      <c r="I1446" s="136"/>
      <c r="J1446" s="84">
        <v>45.11</v>
      </c>
    </row>
    <row r="1447" spans="1:10" ht="15" thickBot="1" x14ac:dyDescent="0.25">
      <c r="A1447" s="85"/>
      <c r="B1447" s="86"/>
      <c r="C1447" s="86"/>
      <c r="D1447" s="86"/>
      <c r="E1447" s="86"/>
      <c r="F1447" s="86"/>
      <c r="G1447" s="86" t="s">
        <v>520</v>
      </c>
      <c r="H1447" s="87">
        <v>44.22</v>
      </c>
      <c r="I1447" s="86" t="s">
        <v>521</v>
      </c>
      <c r="J1447" s="88">
        <v>1994.76</v>
      </c>
    </row>
    <row r="1448" spans="1:10" ht="15" thickTop="1" x14ac:dyDescent="0.2">
      <c r="A1448" s="89"/>
      <c r="B1448" s="60"/>
      <c r="C1448" s="60"/>
      <c r="D1448" s="60"/>
      <c r="E1448" s="60"/>
      <c r="F1448" s="60"/>
      <c r="G1448" s="60"/>
      <c r="H1448" s="60"/>
      <c r="I1448" s="60"/>
      <c r="J1448" s="90"/>
    </row>
    <row r="1449" spans="1:10" x14ac:dyDescent="0.2">
      <c r="A1449" s="91" t="s">
        <v>470</v>
      </c>
      <c r="B1449" s="39"/>
      <c r="C1449" s="39"/>
      <c r="D1449" s="39" t="s">
        <v>471</v>
      </c>
      <c r="E1449" s="39"/>
      <c r="F1449" s="138"/>
      <c r="G1449" s="138"/>
      <c r="H1449" s="40"/>
      <c r="I1449" s="39"/>
      <c r="J1449" s="92">
        <v>7182.32</v>
      </c>
    </row>
    <row r="1450" spans="1:10" ht="15" x14ac:dyDescent="0.2">
      <c r="A1450" s="73" t="s">
        <v>472</v>
      </c>
      <c r="B1450" s="42" t="s">
        <v>10</v>
      </c>
      <c r="C1450" s="41" t="s">
        <v>11</v>
      </c>
      <c r="D1450" s="41" t="s">
        <v>12</v>
      </c>
      <c r="E1450" s="137" t="s">
        <v>492</v>
      </c>
      <c r="F1450" s="137"/>
      <c r="G1450" s="43" t="s">
        <v>13</v>
      </c>
      <c r="H1450" s="42" t="s">
        <v>14</v>
      </c>
      <c r="I1450" s="42" t="s">
        <v>15</v>
      </c>
      <c r="J1450" s="74" t="s">
        <v>17</v>
      </c>
    </row>
    <row r="1451" spans="1:10" x14ac:dyDescent="0.2">
      <c r="A1451" s="75" t="s">
        <v>493</v>
      </c>
      <c r="B1451" s="45" t="s">
        <v>473</v>
      </c>
      <c r="C1451" s="44" t="s">
        <v>23</v>
      </c>
      <c r="D1451" s="44" t="s">
        <v>474</v>
      </c>
      <c r="E1451" s="133" t="s">
        <v>501</v>
      </c>
      <c r="F1451" s="133"/>
      <c r="G1451" s="46" t="s">
        <v>25</v>
      </c>
      <c r="H1451" s="47">
        <v>1</v>
      </c>
      <c r="I1451" s="48">
        <v>6.3</v>
      </c>
      <c r="J1451" s="76">
        <v>6.3</v>
      </c>
    </row>
    <row r="1452" spans="1:10" ht="25.5" x14ac:dyDescent="0.2">
      <c r="A1452" s="77" t="s">
        <v>495</v>
      </c>
      <c r="B1452" s="50" t="s">
        <v>503</v>
      </c>
      <c r="C1452" s="49" t="s">
        <v>23</v>
      </c>
      <c r="D1452" s="49" t="s">
        <v>504</v>
      </c>
      <c r="E1452" s="134" t="s">
        <v>501</v>
      </c>
      <c r="F1452" s="134"/>
      <c r="G1452" s="51" t="s">
        <v>502</v>
      </c>
      <c r="H1452" s="52">
        <v>0.3</v>
      </c>
      <c r="I1452" s="53">
        <v>17.100000000000001</v>
      </c>
      <c r="J1452" s="78">
        <v>5.13</v>
      </c>
    </row>
    <row r="1453" spans="1:10" x14ac:dyDescent="0.2">
      <c r="A1453" s="79" t="s">
        <v>505</v>
      </c>
      <c r="B1453" s="55" t="s">
        <v>869</v>
      </c>
      <c r="C1453" s="54" t="s">
        <v>23</v>
      </c>
      <c r="D1453" s="54" t="s">
        <v>870</v>
      </c>
      <c r="E1453" s="135" t="s">
        <v>508</v>
      </c>
      <c r="F1453" s="135"/>
      <c r="G1453" s="56" t="s">
        <v>591</v>
      </c>
      <c r="H1453" s="57">
        <v>1.4999999999999999E-2</v>
      </c>
      <c r="I1453" s="58">
        <v>12.1</v>
      </c>
      <c r="J1453" s="80">
        <v>0.18</v>
      </c>
    </row>
    <row r="1454" spans="1:10" x14ac:dyDescent="0.2">
      <c r="A1454" s="79" t="s">
        <v>505</v>
      </c>
      <c r="B1454" s="55" t="s">
        <v>1087</v>
      </c>
      <c r="C1454" s="54" t="s">
        <v>23</v>
      </c>
      <c r="D1454" s="54" t="s">
        <v>1088</v>
      </c>
      <c r="E1454" s="135" t="s">
        <v>508</v>
      </c>
      <c r="F1454" s="135"/>
      <c r="G1454" s="56" t="s">
        <v>68</v>
      </c>
      <c r="H1454" s="57">
        <v>0.09</v>
      </c>
      <c r="I1454" s="58">
        <v>11</v>
      </c>
      <c r="J1454" s="80">
        <v>0.99</v>
      </c>
    </row>
    <row r="1455" spans="1:10" x14ac:dyDescent="0.2">
      <c r="A1455" s="81"/>
      <c r="B1455" s="82"/>
      <c r="C1455" s="82"/>
      <c r="D1455" s="82"/>
      <c r="E1455" s="82" t="s">
        <v>515</v>
      </c>
      <c r="F1455" s="83">
        <v>3.74</v>
      </c>
      <c r="G1455" s="82" t="s">
        <v>516</v>
      </c>
      <c r="H1455" s="83">
        <v>0</v>
      </c>
      <c r="I1455" s="82" t="s">
        <v>517</v>
      </c>
      <c r="J1455" s="84">
        <v>3.74</v>
      </c>
    </row>
    <row r="1456" spans="1:10" x14ac:dyDescent="0.2">
      <c r="A1456" s="81"/>
      <c r="B1456" s="82"/>
      <c r="C1456" s="82"/>
      <c r="D1456" s="82"/>
      <c r="E1456" s="82" t="s">
        <v>518</v>
      </c>
      <c r="F1456" s="83">
        <v>1.51</v>
      </c>
      <c r="G1456" s="82"/>
      <c r="H1456" s="136" t="s">
        <v>519</v>
      </c>
      <c r="I1456" s="136"/>
      <c r="J1456" s="84">
        <v>7.81</v>
      </c>
    </row>
    <row r="1457" spans="1:10" ht="15" thickBot="1" x14ac:dyDescent="0.25">
      <c r="A1457" s="85"/>
      <c r="B1457" s="86"/>
      <c r="C1457" s="86"/>
      <c r="D1457" s="86"/>
      <c r="E1457" s="86"/>
      <c r="F1457" s="86"/>
      <c r="G1457" s="86" t="s">
        <v>520</v>
      </c>
      <c r="H1457" s="87">
        <v>296.01</v>
      </c>
      <c r="I1457" s="86" t="s">
        <v>521</v>
      </c>
      <c r="J1457" s="88">
        <v>2311.83</v>
      </c>
    </row>
    <row r="1458" spans="1:10" ht="15" thickTop="1" x14ac:dyDescent="0.2">
      <c r="A1458" s="89"/>
      <c r="B1458" s="60"/>
      <c r="C1458" s="60"/>
      <c r="D1458" s="60"/>
      <c r="E1458" s="60"/>
      <c r="F1458" s="60"/>
      <c r="G1458" s="60"/>
      <c r="H1458" s="60"/>
      <c r="I1458" s="60"/>
      <c r="J1458" s="90"/>
    </row>
    <row r="1459" spans="1:10" ht="15" x14ac:dyDescent="0.2">
      <c r="A1459" s="73" t="s">
        <v>475</v>
      </c>
      <c r="B1459" s="42" t="s">
        <v>10</v>
      </c>
      <c r="C1459" s="41" t="s">
        <v>11</v>
      </c>
      <c r="D1459" s="41" t="s">
        <v>12</v>
      </c>
      <c r="E1459" s="137" t="s">
        <v>492</v>
      </c>
      <c r="F1459" s="137"/>
      <c r="G1459" s="43" t="s">
        <v>13</v>
      </c>
      <c r="H1459" s="42" t="s">
        <v>14</v>
      </c>
      <c r="I1459" s="42" t="s">
        <v>15</v>
      </c>
      <c r="J1459" s="74" t="s">
        <v>17</v>
      </c>
    </row>
    <row r="1460" spans="1:10" x14ac:dyDescent="0.2">
      <c r="A1460" s="75" t="s">
        <v>493</v>
      </c>
      <c r="B1460" s="45" t="s">
        <v>476</v>
      </c>
      <c r="C1460" s="44" t="s">
        <v>23</v>
      </c>
      <c r="D1460" s="44" t="s">
        <v>477</v>
      </c>
      <c r="E1460" s="133" t="s">
        <v>501</v>
      </c>
      <c r="F1460" s="133"/>
      <c r="G1460" s="46" t="s">
        <v>25</v>
      </c>
      <c r="H1460" s="47">
        <v>1</v>
      </c>
      <c r="I1460" s="48">
        <v>12.21</v>
      </c>
      <c r="J1460" s="76">
        <v>12.21</v>
      </c>
    </row>
    <row r="1461" spans="1:10" ht="25.5" x14ac:dyDescent="0.2">
      <c r="A1461" s="77" t="s">
        <v>495</v>
      </c>
      <c r="B1461" s="50" t="s">
        <v>503</v>
      </c>
      <c r="C1461" s="49" t="s">
        <v>23</v>
      </c>
      <c r="D1461" s="49" t="s">
        <v>504</v>
      </c>
      <c r="E1461" s="134" t="s">
        <v>501</v>
      </c>
      <c r="F1461" s="134"/>
      <c r="G1461" s="51" t="s">
        <v>502</v>
      </c>
      <c r="H1461" s="52">
        <v>0.6</v>
      </c>
      <c r="I1461" s="53">
        <v>17.100000000000001</v>
      </c>
      <c r="J1461" s="78">
        <v>10.26</v>
      </c>
    </row>
    <row r="1462" spans="1:10" x14ac:dyDescent="0.2">
      <c r="A1462" s="79" t="s">
        <v>505</v>
      </c>
      <c r="B1462" s="55" t="s">
        <v>869</v>
      </c>
      <c r="C1462" s="54" t="s">
        <v>23</v>
      </c>
      <c r="D1462" s="54" t="s">
        <v>870</v>
      </c>
      <c r="E1462" s="135" t="s">
        <v>508</v>
      </c>
      <c r="F1462" s="135"/>
      <c r="G1462" s="56" t="s">
        <v>591</v>
      </c>
      <c r="H1462" s="57">
        <v>0.08</v>
      </c>
      <c r="I1462" s="58">
        <v>12.1</v>
      </c>
      <c r="J1462" s="80">
        <v>0.96</v>
      </c>
    </row>
    <row r="1463" spans="1:10" x14ac:dyDescent="0.2">
      <c r="A1463" s="79" t="s">
        <v>505</v>
      </c>
      <c r="B1463" s="55" t="s">
        <v>1087</v>
      </c>
      <c r="C1463" s="54" t="s">
        <v>23</v>
      </c>
      <c r="D1463" s="54" t="s">
        <v>1088</v>
      </c>
      <c r="E1463" s="135" t="s">
        <v>508</v>
      </c>
      <c r="F1463" s="135"/>
      <c r="G1463" s="56" t="s">
        <v>68</v>
      </c>
      <c r="H1463" s="57">
        <v>0.09</v>
      </c>
      <c r="I1463" s="58">
        <v>11</v>
      </c>
      <c r="J1463" s="80">
        <v>0.99</v>
      </c>
    </row>
    <row r="1464" spans="1:10" x14ac:dyDescent="0.2">
      <c r="A1464" s="81"/>
      <c r="B1464" s="82"/>
      <c r="C1464" s="82"/>
      <c r="D1464" s="82"/>
      <c r="E1464" s="82" t="s">
        <v>515</v>
      </c>
      <c r="F1464" s="83">
        <v>7.48</v>
      </c>
      <c r="G1464" s="82" t="s">
        <v>516</v>
      </c>
      <c r="H1464" s="83">
        <v>0</v>
      </c>
      <c r="I1464" s="82" t="s">
        <v>517</v>
      </c>
      <c r="J1464" s="84">
        <v>7.48</v>
      </c>
    </row>
    <row r="1465" spans="1:10" x14ac:dyDescent="0.2">
      <c r="A1465" s="81"/>
      <c r="B1465" s="82"/>
      <c r="C1465" s="82"/>
      <c r="D1465" s="82"/>
      <c r="E1465" s="82" t="s">
        <v>518</v>
      </c>
      <c r="F1465" s="83">
        <v>2.93</v>
      </c>
      <c r="G1465" s="82"/>
      <c r="H1465" s="136" t="s">
        <v>519</v>
      </c>
      <c r="I1465" s="136"/>
      <c r="J1465" s="84">
        <v>15.14</v>
      </c>
    </row>
    <row r="1466" spans="1:10" ht="15" thickBot="1" x14ac:dyDescent="0.25">
      <c r="A1466" s="85"/>
      <c r="B1466" s="86"/>
      <c r="C1466" s="86"/>
      <c r="D1466" s="86"/>
      <c r="E1466" s="86"/>
      <c r="F1466" s="86"/>
      <c r="G1466" s="86" t="s">
        <v>520</v>
      </c>
      <c r="H1466" s="87">
        <v>20</v>
      </c>
      <c r="I1466" s="86" t="s">
        <v>521</v>
      </c>
      <c r="J1466" s="88">
        <v>302.8</v>
      </c>
    </row>
    <row r="1467" spans="1:10" ht="15" thickTop="1" x14ac:dyDescent="0.2">
      <c r="A1467" s="89"/>
      <c r="B1467" s="60"/>
      <c r="C1467" s="60"/>
      <c r="D1467" s="60"/>
      <c r="E1467" s="60"/>
      <c r="F1467" s="60"/>
      <c r="G1467" s="60"/>
      <c r="H1467" s="60"/>
      <c r="I1467" s="60"/>
      <c r="J1467" s="90"/>
    </row>
    <row r="1468" spans="1:10" ht="15" x14ac:dyDescent="0.2">
      <c r="A1468" s="73" t="s">
        <v>478</v>
      </c>
      <c r="B1468" s="42" t="s">
        <v>10</v>
      </c>
      <c r="C1468" s="41" t="s">
        <v>11</v>
      </c>
      <c r="D1468" s="41" t="s">
        <v>12</v>
      </c>
      <c r="E1468" s="137" t="s">
        <v>492</v>
      </c>
      <c r="F1468" s="137"/>
      <c r="G1468" s="43" t="s">
        <v>13</v>
      </c>
      <c r="H1468" s="42" t="s">
        <v>14</v>
      </c>
      <c r="I1468" s="42" t="s">
        <v>15</v>
      </c>
      <c r="J1468" s="74" t="s">
        <v>17</v>
      </c>
    </row>
    <row r="1469" spans="1:10" x14ac:dyDescent="0.2">
      <c r="A1469" s="75" t="s">
        <v>493</v>
      </c>
      <c r="B1469" s="45" t="s">
        <v>479</v>
      </c>
      <c r="C1469" s="44" t="s">
        <v>23</v>
      </c>
      <c r="D1469" s="44" t="s">
        <v>480</v>
      </c>
      <c r="E1469" s="133" t="s">
        <v>501</v>
      </c>
      <c r="F1469" s="133"/>
      <c r="G1469" s="46" t="s">
        <v>25</v>
      </c>
      <c r="H1469" s="47">
        <v>1</v>
      </c>
      <c r="I1469" s="48">
        <v>22.57</v>
      </c>
      <c r="J1469" s="76">
        <v>22.57</v>
      </c>
    </row>
    <row r="1470" spans="1:10" ht="25.5" x14ac:dyDescent="0.2">
      <c r="A1470" s="77" t="s">
        <v>495</v>
      </c>
      <c r="B1470" s="50" t="s">
        <v>503</v>
      </c>
      <c r="C1470" s="49" t="s">
        <v>23</v>
      </c>
      <c r="D1470" s="49" t="s">
        <v>504</v>
      </c>
      <c r="E1470" s="134" t="s">
        <v>501</v>
      </c>
      <c r="F1470" s="134"/>
      <c r="G1470" s="51" t="s">
        <v>502</v>
      </c>
      <c r="H1470" s="52">
        <v>1.2</v>
      </c>
      <c r="I1470" s="53">
        <v>17.100000000000001</v>
      </c>
      <c r="J1470" s="78">
        <v>20.52</v>
      </c>
    </row>
    <row r="1471" spans="1:10" ht="25.5" x14ac:dyDescent="0.2">
      <c r="A1471" s="79" t="s">
        <v>505</v>
      </c>
      <c r="B1471" s="55" t="s">
        <v>1089</v>
      </c>
      <c r="C1471" s="54" t="s">
        <v>23</v>
      </c>
      <c r="D1471" s="54" t="s">
        <v>1090</v>
      </c>
      <c r="E1471" s="135" t="s">
        <v>508</v>
      </c>
      <c r="F1471" s="135"/>
      <c r="G1471" s="56" t="s">
        <v>591</v>
      </c>
      <c r="H1471" s="57">
        <v>0.11</v>
      </c>
      <c r="I1471" s="58">
        <v>9.1999999999999993</v>
      </c>
      <c r="J1471" s="80">
        <v>1.01</v>
      </c>
    </row>
    <row r="1472" spans="1:10" x14ac:dyDescent="0.2">
      <c r="A1472" s="79" t="s">
        <v>505</v>
      </c>
      <c r="B1472" s="55" t="s">
        <v>1087</v>
      </c>
      <c r="C1472" s="54" t="s">
        <v>23</v>
      </c>
      <c r="D1472" s="54" t="s">
        <v>1088</v>
      </c>
      <c r="E1472" s="135" t="s">
        <v>508</v>
      </c>
      <c r="F1472" s="135"/>
      <c r="G1472" s="56" t="s">
        <v>68</v>
      </c>
      <c r="H1472" s="57">
        <v>9.5000000000000001E-2</v>
      </c>
      <c r="I1472" s="58">
        <v>11</v>
      </c>
      <c r="J1472" s="80">
        <v>1.04</v>
      </c>
    </row>
    <row r="1473" spans="1:10" x14ac:dyDescent="0.2">
      <c r="A1473" s="81"/>
      <c r="B1473" s="82"/>
      <c r="C1473" s="82"/>
      <c r="D1473" s="82"/>
      <c r="E1473" s="82" t="s">
        <v>515</v>
      </c>
      <c r="F1473" s="83">
        <v>14.97</v>
      </c>
      <c r="G1473" s="82" t="s">
        <v>516</v>
      </c>
      <c r="H1473" s="83">
        <v>0</v>
      </c>
      <c r="I1473" s="82" t="s">
        <v>517</v>
      </c>
      <c r="J1473" s="84">
        <v>14.97</v>
      </c>
    </row>
    <row r="1474" spans="1:10" x14ac:dyDescent="0.2">
      <c r="A1474" s="81"/>
      <c r="B1474" s="82"/>
      <c r="C1474" s="82"/>
      <c r="D1474" s="82"/>
      <c r="E1474" s="82" t="s">
        <v>518</v>
      </c>
      <c r="F1474" s="83">
        <v>5.42</v>
      </c>
      <c r="G1474" s="82"/>
      <c r="H1474" s="136" t="s">
        <v>519</v>
      </c>
      <c r="I1474" s="136"/>
      <c r="J1474" s="84">
        <v>27.99</v>
      </c>
    </row>
    <row r="1475" spans="1:10" ht="15" thickBot="1" x14ac:dyDescent="0.25">
      <c r="A1475" s="85"/>
      <c r="B1475" s="86"/>
      <c r="C1475" s="86"/>
      <c r="D1475" s="86"/>
      <c r="E1475" s="86"/>
      <c r="F1475" s="86"/>
      <c r="G1475" s="86" t="s">
        <v>520</v>
      </c>
      <c r="H1475" s="87">
        <v>64.91</v>
      </c>
      <c r="I1475" s="86" t="s">
        <v>521</v>
      </c>
      <c r="J1475" s="88">
        <v>1816.83</v>
      </c>
    </row>
    <row r="1476" spans="1:10" ht="15" thickTop="1" x14ac:dyDescent="0.2">
      <c r="A1476" s="89"/>
      <c r="B1476" s="60"/>
      <c r="C1476" s="60"/>
      <c r="D1476" s="60"/>
      <c r="E1476" s="60"/>
      <c r="F1476" s="60"/>
      <c r="G1476" s="60"/>
      <c r="H1476" s="60"/>
      <c r="I1476" s="60"/>
      <c r="J1476" s="90"/>
    </row>
    <row r="1477" spans="1:10" ht="15" x14ac:dyDescent="0.2">
      <c r="A1477" s="73" t="s">
        <v>481</v>
      </c>
      <c r="B1477" s="42" t="s">
        <v>10</v>
      </c>
      <c r="C1477" s="41" t="s">
        <v>11</v>
      </c>
      <c r="D1477" s="41" t="s">
        <v>12</v>
      </c>
      <c r="E1477" s="137" t="s">
        <v>492</v>
      </c>
      <c r="F1477" s="137"/>
      <c r="G1477" s="43" t="s">
        <v>13</v>
      </c>
      <c r="H1477" s="42" t="s">
        <v>14</v>
      </c>
      <c r="I1477" s="42" t="s">
        <v>15</v>
      </c>
      <c r="J1477" s="74" t="s">
        <v>17</v>
      </c>
    </row>
    <row r="1478" spans="1:10" x14ac:dyDescent="0.2">
      <c r="A1478" s="75" t="s">
        <v>493</v>
      </c>
      <c r="B1478" s="45" t="s">
        <v>482</v>
      </c>
      <c r="C1478" s="44" t="s">
        <v>23</v>
      </c>
      <c r="D1478" s="44" t="s">
        <v>483</v>
      </c>
      <c r="E1478" s="133" t="s">
        <v>501</v>
      </c>
      <c r="F1478" s="133"/>
      <c r="G1478" s="46" t="s">
        <v>25</v>
      </c>
      <c r="H1478" s="47">
        <v>1</v>
      </c>
      <c r="I1478" s="48">
        <v>2.39</v>
      </c>
      <c r="J1478" s="76">
        <v>2.39</v>
      </c>
    </row>
    <row r="1479" spans="1:10" ht="25.5" x14ac:dyDescent="0.2">
      <c r="A1479" s="77" t="s">
        <v>495</v>
      </c>
      <c r="B1479" s="50" t="s">
        <v>503</v>
      </c>
      <c r="C1479" s="49" t="s">
        <v>23</v>
      </c>
      <c r="D1479" s="49" t="s">
        <v>504</v>
      </c>
      <c r="E1479" s="134" t="s">
        <v>501</v>
      </c>
      <c r="F1479" s="134"/>
      <c r="G1479" s="51" t="s">
        <v>502</v>
      </c>
      <c r="H1479" s="52">
        <v>0.14000000000000001</v>
      </c>
      <c r="I1479" s="53">
        <v>17.100000000000001</v>
      </c>
      <c r="J1479" s="78">
        <v>2.39</v>
      </c>
    </row>
    <row r="1480" spans="1:10" x14ac:dyDescent="0.2">
      <c r="A1480" s="81"/>
      <c r="B1480" s="82"/>
      <c r="C1480" s="82"/>
      <c r="D1480" s="82"/>
      <c r="E1480" s="82" t="s">
        <v>515</v>
      </c>
      <c r="F1480" s="83">
        <v>1.74</v>
      </c>
      <c r="G1480" s="82" t="s">
        <v>516</v>
      </c>
      <c r="H1480" s="83">
        <v>0</v>
      </c>
      <c r="I1480" s="82" t="s">
        <v>517</v>
      </c>
      <c r="J1480" s="84">
        <v>1.74</v>
      </c>
    </row>
    <row r="1481" spans="1:10" x14ac:dyDescent="0.2">
      <c r="A1481" s="81"/>
      <c r="B1481" s="82"/>
      <c r="C1481" s="82"/>
      <c r="D1481" s="82"/>
      <c r="E1481" s="82" t="s">
        <v>518</v>
      </c>
      <c r="F1481" s="83">
        <v>0.56999999999999995</v>
      </c>
      <c r="G1481" s="82"/>
      <c r="H1481" s="136" t="s">
        <v>519</v>
      </c>
      <c r="I1481" s="136"/>
      <c r="J1481" s="84">
        <v>2.96</v>
      </c>
    </row>
    <row r="1482" spans="1:10" ht="15" thickBot="1" x14ac:dyDescent="0.25">
      <c r="A1482" s="85"/>
      <c r="B1482" s="86"/>
      <c r="C1482" s="86"/>
      <c r="D1482" s="86"/>
      <c r="E1482" s="86"/>
      <c r="F1482" s="86"/>
      <c r="G1482" s="86" t="s">
        <v>520</v>
      </c>
      <c r="H1482" s="87">
        <v>708.27</v>
      </c>
      <c r="I1482" s="86" t="s">
        <v>521</v>
      </c>
      <c r="J1482" s="88">
        <v>2096.4699999999998</v>
      </c>
    </row>
    <row r="1483" spans="1:10" ht="15" thickTop="1" x14ac:dyDescent="0.2">
      <c r="A1483" s="89"/>
      <c r="B1483" s="60"/>
      <c r="C1483" s="60"/>
      <c r="D1483" s="60"/>
      <c r="E1483" s="60"/>
      <c r="F1483" s="60"/>
      <c r="G1483" s="60"/>
      <c r="H1483" s="60"/>
      <c r="I1483" s="60"/>
      <c r="J1483" s="90"/>
    </row>
    <row r="1484" spans="1:10" ht="15" x14ac:dyDescent="0.2">
      <c r="A1484" s="73" t="s">
        <v>484</v>
      </c>
      <c r="B1484" s="42" t="s">
        <v>10</v>
      </c>
      <c r="C1484" s="41" t="s">
        <v>11</v>
      </c>
      <c r="D1484" s="41" t="s">
        <v>12</v>
      </c>
      <c r="E1484" s="137" t="s">
        <v>492</v>
      </c>
      <c r="F1484" s="137"/>
      <c r="G1484" s="43" t="s">
        <v>13</v>
      </c>
      <c r="H1484" s="42" t="s">
        <v>14</v>
      </c>
      <c r="I1484" s="42" t="s">
        <v>15</v>
      </c>
      <c r="J1484" s="74" t="s">
        <v>17</v>
      </c>
    </row>
    <row r="1485" spans="1:10" ht="25.5" x14ac:dyDescent="0.2">
      <c r="A1485" s="75" t="s">
        <v>493</v>
      </c>
      <c r="B1485" s="45" t="s">
        <v>485</v>
      </c>
      <c r="C1485" s="44" t="s">
        <v>23</v>
      </c>
      <c r="D1485" s="44" t="s">
        <v>486</v>
      </c>
      <c r="E1485" s="133" t="s">
        <v>501</v>
      </c>
      <c r="F1485" s="133"/>
      <c r="G1485" s="46" t="s">
        <v>35</v>
      </c>
      <c r="H1485" s="47">
        <v>1</v>
      </c>
      <c r="I1485" s="48">
        <v>527.65</v>
      </c>
      <c r="J1485" s="76">
        <v>527.65</v>
      </c>
    </row>
    <row r="1486" spans="1:10" ht="25.5" x14ac:dyDescent="0.2">
      <c r="A1486" s="77" t="s">
        <v>495</v>
      </c>
      <c r="B1486" s="50" t="s">
        <v>634</v>
      </c>
      <c r="C1486" s="49" t="s">
        <v>23</v>
      </c>
      <c r="D1486" s="49" t="s">
        <v>635</v>
      </c>
      <c r="E1486" s="134" t="s">
        <v>501</v>
      </c>
      <c r="F1486" s="134"/>
      <c r="G1486" s="51" t="s">
        <v>502</v>
      </c>
      <c r="H1486" s="52">
        <v>1.5</v>
      </c>
      <c r="I1486" s="53">
        <v>21.94</v>
      </c>
      <c r="J1486" s="78">
        <v>32.909999999999997</v>
      </c>
    </row>
    <row r="1487" spans="1:10" x14ac:dyDescent="0.2">
      <c r="A1487" s="79" t="s">
        <v>505</v>
      </c>
      <c r="B1487" s="55" t="s">
        <v>1091</v>
      </c>
      <c r="C1487" s="54" t="s">
        <v>23</v>
      </c>
      <c r="D1487" s="54" t="s">
        <v>1092</v>
      </c>
      <c r="E1487" s="135" t="s">
        <v>508</v>
      </c>
      <c r="F1487" s="135"/>
      <c r="G1487" s="56" t="s">
        <v>35</v>
      </c>
      <c r="H1487" s="57">
        <v>1</v>
      </c>
      <c r="I1487" s="58">
        <v>494.74</v>
      </c>
      <c r="J1487" s="80">
        <v>494.74</v>
      </c>
    </row>
    <row r="1488" spans="1:10" x14ac:dyDescent="0.2">
      <c r="A1488" s="81"/>
      <c r="B1488" s="82"/>
      <c r="C1488" s="82"/>
      <c r="D1488" s="82"/>
      <c r="E1488" s="82" t="s">
        <v>515</v>
      </c>
      <c r="F1488" s="83">
        <v>25.86</v>
      </c>
      <c r="G1488" s="82" t="s">
        <v>516</v>
      </c>
      <c r="H1488" s="83">
        <v>0</v>
      </c>
      <c r="I1488" s="82" t="s">
        <v>517</v>
      </c>
      <c r="J1488" s="84">
        <v>25.86</v>
      </c>
    </row>
    <row r="1489" spans="1:10" x14ac:dyDescent="0.2">
      <c r="A1489" s="81"/>
      <c r="B1489" s="82"/>
      <c r="C1489" s="82"/>
      <c r="D1489" s="82"/>
      <c r="E1489" s="82" t="s">
        <v>518</v>
      </c>
      <c r="F1489" s="83">
        <v>126.74</v>
      </c>
      <c r="G1489" s="82"/>
      <c r="H1489" s="136" t="s">
        <v>519</v>
      </c>
      <c r="I1489" s="136"/>
      <c r="J1489" s="84">
        <v>654.39</v>
      </c>
    </row>
    <row r="1490" spans="1:10" ht="15" thickBot="1" x14ac:dyDescent="0.25">
      <c r="A1490" s="85"/>
      <c r="B1490" s="86"/>
      <c r="C1490" s="86"/>
      <c r="D1490" s="86"/>
      <c r="E1490" s="86"/>
      <c r="F1490" s="86"/>
      <c r="G1490" s="86" t="s">
        <v>520</v>
      </c>
      <c r="H1490" s="87">
        <v>1</v>
      </c>
      <c r="I1490" s="86" t="s">
        <v>521</v>
      </c>
      <c r="J1490" s="88">
        <v>654.39</v>
      </c>
    </row>
    <row r="1491" spans="1:10" ht="15.75" thickTop="1" thickBot="1" x14ac:dyDescent="0.25">
      <c r="A1491" s="95"/>
      <c r="B1491" s="96"/>
      <c r="C1491" s="96"/>
      <c r="D1491" s="96"/>
      <c r="E1491" s="96"/>
      <c r="F1491" s="96"/>
      <c r="G1491" s="96"/>
      <c r="H1491" s="96"/>
      <c r="I1491" s="96"/>
      <c r="J1491" s="97"/>
    </row>
    <row r="1492" spans="1:10" x14ac:dyDescent="0.2">
      <c r="A1492" s="66"/>
      <c r="B1492" s="66"/>
      <c r="C1492" s="66"/>
      <c r="D1492" s="66"/>
      <c r="E1492" s="66"/>
      <c r="F1492" s="66"/>
      <c r="G1492" s="66"/>
      <c r="H1492" s="66"/>
      <c r="I1492" s="66"/>
      <c r="J1492" s="66"/>
    </row>
    <row r="1493" spans="1:10" x14ac:dyDescent="0.2">
      <c r="A1493" s="130"/>
      <c r="B1493" s="130"/>
      <c r="C1493" s="130"/>
      <c r="D1493" s="67"/>
      <c r="E1493" s="59"/>
      <c r="F1493" s="131" t="s">
        <v>487</v>
      </c>
      <c r="G1493" s="130"/>
      <c r="H1493" s="132">
        <v>1834373.67</v>
      </c>
      <c r="I1493" s="130"/>
      <c r="J1493" s="130"/>
    </row>
    <row r="1494" spans="1:10" x14ac:dyDescent="0.2">
      <c r="A1494" s="130"/>
      <c r="B1494" s="130"/>
      <c r="C1494" s="130"/>
      <c r="D1494" s="67"/>
      <c r="E1494" s="59"/>
      <c r="F1494" s="131" t="s">
        <v>488</v>
      </c>
      <c r="G1494" s="130"/>
      <c r="H1494" s="132">
        <v>440145.14</v>
      </c>
      <c r="I1494" s="130"/>
      <c r="J1494" s="130"/>
    </row>
    <row r="1495" spans="1:10" x14ac:dyDescent="0.2">
      <c r="A1495" s="130"/>
      <c r="B1495" s="130"/>
      <c r="C1495" s="130"/>
      <c r="D1495" s="67"/>
      <c r="E1495" s="59"/>
      <c r="F1495" s="131" t="s">
        <v>489</v>
      </c>
      <c r="G1495" s="130"/>
      <c r="H1495" s="132">
        <v>2274518.81</v>
      </c>
      <c r="I1495" s="130"/>
      <c r="J1495" s="130"/>
    </row>
    <row r="1496" spans="1:10" x14ac:dyDescent="0.2">
      <c r="A1496" s="68"/>
      <c r="B1496" s="68"/>
      <c r="C1496" s="68"/>
      <c r="D1496" s="68"/>
      <c r="E1496" s="68"/>
      <c r="F1496" s="68"/>
      <c r="G1496" s="68"/>
      <c r="H1496" s="68"/>
      <c r="I1496" s="68"/>
      <c r="J1496" s="68"/>
    </row>
    <row r="1497" spans="1:10" x14ac:dyDescent="0.2">
      <c r="A1497" s="125" t="s">
        <v>490</v>
      </c>
      <c r="B1497" s="117"/>
      <c r="C1497" s="117"/>
      <c r="D1497" s="117"/>
      <c r="E1497" s="117"/>
      <c r="F1497" s="117"/>
      <c r="G1497" s="117"/>
      <c r="H1497" s="117"/>
      <c r="I1497" s="117"/>
      <c r="J1497" s="117"/>
    </row>
  </sheetData>
  <mergeCells count="1091">
    <mergeCell ref="H15:I15"/>
    <mergeCell ref="A3:J3"/>
    <mergeCell ref="F4:G4"/>
    <mergeCell ref="E5:F5"/>
    <mergeCell ref="E6:F6"/>
    <mergeCell ref="E7:F7"/>
    <mergeCell ref="E8:F8"/>
    <mergeCell ref="C1:D1"/>
    <mergeCell ref="E1:F1"/>
    <mergeCell ref="G1:H1"/>
    <mergeCell ref="I1:J1"/>
    <mergeCell ref="C2:D2"/>
    <mergeCell ref="E2:F2"/>
    <mergeCell ref="G2:H2"/>
    <mergeCell ref="I2:J2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9:F9"/>
    <mergeCell ref="E10:F10"/>
    <mergeCell ref="E11:F11"/>
    <mergeCell ref="E12:F12"/>
    <mergeCell ref="E13:F1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63:F63"/>
    <mergeCell ref="E64:F64"/>
    <mergeCell ref="H66:I66"/>
    <mergeCell ref="E69:F69"/>
    <mergeCell ref="E70:F70"/>
    <mergeCell ref="E71:F71"/>
    <mergeCell ref="E57:F57"/>
    <mergeCell ref="E58:F58"/>
    <mergeCell ref="E59:F59"/>
    <mergeCell ref="E60:F60"/>
    <mergeCell ref="E61:F61"/>
    <mergeCell ref="E62:F62"/>
    <mergeCell ref="E48:F48"/>
    <mergeCell ref="E49:F49"/>
    <mergeCell ref="E50:F50"/>
    <mergeCell ref="H52:I52"/>
    <mergeCell ref="E55:F55"/>
    <mergeCell ref="E56:F56"/>
    <mergeCell ref="E87:F87"/>
    <mergeCell ref="E88:F88"/>
    <mergeCell ref="E89:F89"/>
    <mergeCell ref="E90:F90"/>
    <mergeCell ref="E91:F91"/>
    <mergeCell ref="E92:F92"/>
    <mergeCell ref="E78:F78"/>
    <mergeCell ref="E79:F79"/>
    <mergeCell ref="E80:F80"/>
    <mergeCell ref="E81:F81"/>
    <mergeCell ref="E82:F82"/>
    <mergeCell ref="H84:I84"/>
    <mergeCell ref="E72:F72"/>
    <mergeCell ref="E73:F73"/>
    <mergeCell ref="E74:F74"/>
    <mergeCell ref="E75:F75"/>
    <mergeCell ref="E76:F76"/>
    <mergeCell ref="E77:F77"/>
    <mergeCell ref="E114:F114"/>
    <mergeCell ref="E115:F115"/>
    <mergeCell ref="E116:F116"/>
    <mergeCell ref="E117:F117"/>
    <mergeCell ref="E118:F118"/>
    <mergeCell ref="H120:I120"/>
    <mergeCell ref="E102:F102"/>
    <mergeCell ref="H104:I104"/>
    <mergeCell ref="E107:F107"/>
    <mergeCell ref="E108:F108"/>
    <mergeCell ref="E109:F109"/>
    <mergeCell ref="H111:I111"/>
    <mergeCell ref="H94:I94"/>
    <mergeCell ref="F97:G97"/>
    <mergeCell ref="E98:F98"/>
    <mergeCell ref="E99:F99"/>
    <mergeCell ref="E100:F100"/>
    <mergeCell ref="E101:F101"/>
    <mergeCell ref="H139:I139"/>
    <mergeCell ref="E142:F142"/>
    <mergeCell ref="E143:F143"/>
    <mergeCell ref="E144:F144"/>
    <mergeCell ref="E145:F145"/>
    <mergeCell ref="E146:F146"/>
    <mergeCell ref="F132:G132"/>
    <mergeCell ref="E133:F133"/>
    <mergeCell ref="E134:F134"/>
    <mergeCell ref="E135:F135"/>
    <mergeCell ref="E136:F136"/>
    <mergeCell ref="E137:F137"/>
    <mergeCell ref="E123:F123"/>
    <mergeCell ref="E124:F124"/>
    <mergeCell ref="E125:F125"/>
    <mergeCell ref="E126:F126"/>
    <mergeCell ref="H128:I128"/>
    <mergeCell ref="F131:G131"/>
    <mergeCell ref="E165:F165"/>
    <mergeCell ref="E166:F166"/>
    <mergeCell ref="E167:F167"/>
    <mergeCell ref="H169:I169"/>
    <mergeCell ref="E172:F172"/>
    <mergeCell ref="E173:F173"/>
    <mergeCell ref="E156:F156"/>
    <mergeCell ref="E157:F157"/>
    <mergeCell ref="E158:F158"/>
    <mergeCell ref="H160:I160"/>
    <mergeCell ref="E163:F163"/>
    <mergeCell ref="E164:F164"/>
    <mergeCell ref="E147:F147"/>
    <mergeCell ref="E148:F148"/>
    <mergeCell ref="E149:F149"/>
    <mergeCell ref="H151:I151"/>
    <mergeCell ref="E154:F154"/>
    <mergeCell ref="E155:F155"/>
    <mergeCell ref="H190:I190"/>
    <mergeCell ref="E193:F193"/>
    <mergeCell ref="E194:F194"/>
    <mergeCell ref="E195:F195"/>
    <mergeCell ref="E196:F196"/>
    <mergeCell ref="E197:F197"/>
    <mergeCell ref="F183:G183"/>
    <mergeCell ref="E184:F184"/>
    <mergeCell ref="E185:F185"/>
    <mergeCell ref="E186:F186"/>
    <mergeCell ref="E187:F187"/>
    <mergeCell ref="E188:F188"/>
    <mergeCell ref="E174:F174"/>
    <mergeCell ref="E175:F175"/>
    <mergeCell ref="E176:F176"/>
    <mergeCell ref="E177:F177"/>
    <mergeCell ref="E178:F178"/>
    <mergeCell ref="H180:I180"/>
    <mergeCell ref="E216:F216"/>
    <mergeCell ref="E217:F217"/>
    <mergeCell ref="E218:F218"/>
    <mergeCell ref="H220:I220"/>
    <mergeCell ref="E223:F223"/>
    <mergeCell ref="E224:F224"/>
    <mergeCell ref="E207:F207"/>
    <mergeCell ref="E208:F208"/>
    <mergeCell ref="E209:F209"/>
    <mergeCell ref="H211:I211"/>
    <mergeCell ref="E214:F214"/>
    <mergeCell ref="E215:F215"/>
    <mergeCell ref="E198:F198"/>
    <mergeCell ref="E199:F199"/>
    <mergeCell ref="E200:F200"/>
    <mergeCell ref="H202:I202"/>
    <mergeCell ref="E205:F205"/>
    <mergeCell ref="E206:F206"/>
    <mergeCell ref="E240:F240"/>
    <mergeCell ref="E241:F241"/>
    <mergeCell ref="E242:F242"/>
    <mergeCell ref="E243:F243"/>
    <mergeCell ref="E244:F244"/>
    <mergeCell ref="H246:I246"/>
    <mergeCell ref="F234:G234"/>
    <mergeCell ref="F235:G235"/>
    <mergeCell ref="E236:F236"/>
    <mergeCell ref="E237:F237"/>
    <mergeCell ref="E238:F238"/>
    <mergeCell ref="E239:F239"/>
    <mergeCell ref="E225:F225"/>
    <mergeCell ref="E226:F226"/>
    <mergeCell ref="E227:F227"/>
    <mergeCell ref="E228:F228"/>
    <mergeCell ref="E229:F229"/>
    <mergeCell ref="H231:I231"/>
    <mergeCell ref="E267:F267"/>
    <mergeCell ref="E268:F268"/>
    <mergeCell ref="E269:F269"/>
    <mergeCell ref="E270:F270"/>
    <mergeCell ref="E271:F271"/>
    <mergeCell ref="E272:F272"/>
    <mergeCell ref="E258:F258"/>
    <mergeCell ref="E259:F259"/>
    <mergeCell ref="E260:F260"/>
    <mergeCell ref="E261:F261"/>
    <mergeCell ref="E262:F262"/>
    <mergeCell ref="H264:I264"/>
    <mergeCell ref="E249:F249"/>
    <mergeCell ref="E250:F250"/>
    <mergeCell ref="E251:F251"/>
    <mergeCell ref="E252:F252"/>
    <mergeCell ref="E253:F253"/>
    <mergeCell ref="H255:I255"/>
    <mergeCell ref="H289:I289"/>
    <mergeCell ref="E292:F292"/>
    <mergeCell ref="E293:F293"/>
    <mergeCell ref="E294:F294"/>
    <mergeCell ref="E295:F295"/>
    <mergeCell ref="E296:F296"/>
    <mergeCell ref="E282:F282"/>
    <mergeCell ref="E283:F283"/>
    <mergeCell ref="E284:F284"/>
    <mergeCell ref="E285:F285"/>
    <mergeCell ref="E286:F286"/>
    <mergeCell ref="E287:F287"/>
    <mergeCell ref="E273:F273"/>
    <mergeCell ref="E274:F274"/>
    <mergeCell ref="H276:I276"/>
    <mergeCell ref="F279:G279"/>
    <mergeCell ref="E280:F280"/>
    <mergeCell ref="E281:F281"/>
    <mergeCell ref="E315:F315"/>
    <mergeCell ref="E316:F316"/>
    <mergeCell ref="E317:F317"/>
    <mergeCell ref="H319:I319"/>
    <mergeCell ref="E322:F322"/>
    <mergeCell ref="E323:F323"/>
    <mergeCell ref="H307:I307"/>
    <mergeCell ref="E310:F310"/>
    <mergeCell ref="E311:F311"/>
    <mergeCell ref="E312:F312"/>
    <mergeCell ref="E313:F313"/>
    <mergeCell ref="E314:F314"/>
    <mergeCell ref="H298:I298"/>
    <mergeCell ref="E301:F301"/>
    <mergeCell ref="E302:F302"/>
    <mergeCell ref="E303:F303"/>
    <mergeCell ref="E304:F304"/>
    <mergeCell ref="E305:F305"/>
    <mergeCell ref="E339:F339"/>
    <mergeCell ref="E340:F340"/>
    <mergeCell ref="E341:F341"/>
    <mergeCell ref="E342:F342"/>
    <mergeCell ref="E343:F343"/>
    <mergeCell ref="E344:F344"/>
    <mergeCell ref="E330:F330"/>
    <mergeCell ref="E331:F331"/>
    <mergeCell ref="E332:F332"/>
    <mergeCell ref="E333:F333"/>
    <mergeCell ref="E334:F334"/>
    <mergeCell ref="H336:I336"/>
    <mergeCell ref="E324:F324"/>
    <mergeCell ref="E325:F325"/>
    <mergeCell ref="E326:F326"/>
    <mergeCell ref="E327:F327"/>
    <mergeCell ref="E328:F328"/>
    <mergeCell ref="E329:F329"/>
    <mergeCell ref="E363:F363"/>
    <mergeCell ref="E364:F364"/>
    <mergeCell ref="E365:F365"/>
    <mergeCell ref="E366:F366"/>
    <mergeCell ref="E367:F367"/>
    <mergeCell ref="H369:I369"/>
    <mergeCell ref="E354:F354"/>
    <mergeCell ref="E355:F355"/>
    <mergeCell ref="E356:F356"/>
    <mergeCell ref="E357:F357"/>
    <mergeCell ref="E358:F358"/>
    <mergeCell ref="H360:I360"/>
    <mergeCell ref="E345:F345"/>
    <mergeCell ref="H347:I347"/>
    <mergeCell ref="F350:G350"/>
    <mergeCell ref="E351:F351"/>
    <mergeCell ref="E352:F352"/>
    <mergeCell ref="E353:F353"/>
    <mergeCell ref="E387:F387"/>
    <mergeCell ref="E388:F388"/>
    <mergeCell ref="E389:F389"/>
    <mergeCell ref="E390:F390"/>
    <mergeCell ref="E391:F391"/>
    <mergeCell ref="E392:F392"/>
    <mergeCell ref="E378:F378"/>
    <mergeCell ref="E379:F379"/>
    <mergeCell ref="H381:I381"/>
    <mergeCell ref="F384:G384"/>
    <mergeCell ref="E385:F385"/>
    <mergeCell ref="E386:F386"/>
    <mergeCell ref="E372:F372"/>
    <mergeCell ref="E373:F373"/>
    <mergeCell ref="E374:F374"/>
    <mergeCell ref="E375:F375"/>
    <mergeCell ref="E376:F376"/>
    <mergeCell ref="E377:F377"/>
    <mergeCell ref="E411:F411"/>
    <mergeCell ref="H413:I413"/>
    <mergeCell ref="E416:F416"/>
    <mergeCell ref="E417:F417"/>
    <mergeCell ref="E418:F418"/>
    <mergeCell ref="E419:F419"/>
    <mergeCell ref="E402:F402"/>
    <mergeCell ref="H404:I404"/>
    <mergeCell ref="E407:F407"/>
    <mergeCell ref="E408:F408"/>
    <mergeCell ref="E409:F409"/>
    <mergeCell ref="E410:F410"/>
    <mergeCell ref="E393:F393"/>
    <mergeCell ref="H395:I395"/>
    <mergeCell ref="E398:F398"/>
    <mergeCell ref="E399:F399"/>
    <mergeCell ref="E400:F400"/>
    <mergeCell ref="E401:F401"/>
    <mergeCell ref="E435:F435"/>
    <mergeCell ref="E436:F436"/>
    <mergeCell ref="H438:I438"/>
    <mergeCell ref="F441:G441"/>
    <mergeCell ref="F442:G442"/>
    <mergeCell ref="E443:F443"/>
    <mergeCell ref="E429:F429"/>
    <mergeCell ref="E430:F430"/>
    <mergeCell ref="E431:F431"/>
    <mergeCell ref="E432:F432"/>
    <mergeCell ref="E433:F433"/>
    <mergeCell ref="E434:F434"/>
    <mergeCell ref="E420:F420"/>
    <mergeCell ref="E421:F421"/>
    <mergeCell ref="H423:I423"/>
    <mergeCell ref="F426:G426"/>
    <mergeCell ref="E427:F427"/>
    <mergeCell ref="E428:F428"/>
    <mergeCell ref="E459:F459"/>
    <mergeCell ref="E460:F460"/>
    <mergeCell ref="E461:F461"/>
    <mergeCell ref="H463:I463"/>
    <mergeCell ref="E466:F466"/>
    <mergeCell ref="E467:F467"/>
    <mergeCell ref="F453:G453"/>
    <mergeCell ref="E454:F454"/>
    <mergeCell ref="E455:F455"/>
    <mergeCell ref="E456:F456"/>
    <mergeCell ref="E457:F457"/>
    <mergeCell ref="E458:F458"/>
    <mergeCell ref="E444:F444"/>
    <mergeCell ref="E445:F445"/>
    <mergeCell ref="E446:F446"/>
    <mergeCell ref="E447:F447"/>
    <mergeCell ref="E448:F448"/>
    <mergeCell ref="H450:I450"/>
    <mergeCell ref="H484:I484"/>
    <mergeCell ref="F487:G487"/>
    <mergeCell ref="F488:G488"/>
    <mergeCell ref="E489:F489"/>
    <mergeCell ref="E490:F490"/>
    <mergeCell ref="E491:F491"/>
    <mergeCell ref="E477:F477"/>
    <mergeCell ref="E478:F478"/>
    <mergeCell ref="E479:F479"/>
    <mergeCell ref="E480:F480"/>
    <mergeCell ref="E481:F481"/>
    <mergeCell ref="E482:F482"/>
    <mergeCell ref="E468:F468"/>
    <mergeCell ref="E469:F469"/>
    <mergeCell ref="E470:F470"/>
    <mergeCell ref="E471:F471"/>
    <mergeCell ref="H473:I473"/>
    <mergeCell ref="F476:G476"/>
    <mergeCell ref="E510:F510"/>
    <mergeCell ref="E511:F511"/>
    <mergeCell ref="E512:F512"/>
    <mergeCell ref="E513:F513"/>
    <mergeCell ref="E514:F514"/>
    <mergeCell ref="E515:F515"/>
    <mergeCell ref="E501:F501"/>
    <mergeCell ref="E502:F502"/>
    <mergeCell ref="E503:F503"/>
    <mergeCell ref="E504:F504"/>
    <mergeCell ref="E505:F505"/>
    <mergeCell ref="H507:I507"/>
    <mergeCell ref="E492:F492"/>
    <mergeCell ref="E493:F493"/>
    <mergeCell ref="E494:F494"/>
    <mergeCell ref="E495:F495"/>
    <mergeCell ref="H497:I497"/>
    <mergeCell ref="E500:F500"/>
    <mergeCell ref="E534:F534"/>
    <mergeCell ref="E535:F535"/>
    <mergeCell ref="E536:F536"/>
    <mergeCell ref="E537:F537"/>
    <mergeCell ref="E538:F538"/>
    <mergeCell ref="H540:I540"/>
    <mergeCell ref="E525:F525"/>
    <mergeCell ref="E526:F526"/>
    <mergeCell ref="E527:F527"/>
    <mergeCell ref="H529:I529"/>
    <mergeCell ref="F532:G532"/>
    <mergeCell ref="E533:F533"/>
    <mergeCell ref="H517:I517"/>
    <mergeCell ref="E520:F520"/>
    <mergeCell ref="E521:F521"/>
    <mergeCell ref="E522:F522"/>
    <mergeCell ref="E523:F523"/>
    <mergeCell ref="E524:F524"/>
    <mergeCell ref="H559:I559"/>
    <mergeCell ref="F562:G562"/>
    <mergeCell ref="E563:F563"/>
    <mergeCell ref="E564:F564"/>
    <mergeCell ref="E565:F565"/>
    <mergeCell ref="E566:F566"/>
    <mergeCell ref="H550:I550"/>
    <mergeCell ref="E553:F553"/>
    <mergeCell ref="E554:F554"/>
    <mergeCell ref="E555:F555"/>
    <mergeCell ref="E556:F556"/>
    <mergeCell ref="E557:F557"/>
    <mergeCell ref="E543:F543"/>
    <mergeCell ref="E544:F544"/>
    <mergeCell ref="E545:F545"/>
    <mergeCell ref="E546:F546"/>
    <mergeCell ref="E547:F547"/>
    <mergeCell ref="E548:F548"/>
    <mergeCell ref="F585:G585"/>
    <mergeCell ref="E586:F586"/>
    <mergeCell ref="E587:F587"/>
    <mergeCell ref="E588:F588"/>
    <mergeCell ref="E589:F589"/>
    <mergeCell ref="E590:F590"/>
    <mergeCell ref="E576:F576"/>
    <mergeCell ref="E577:F577"/>
    <mergeCell ref="E578:F578"/>
    <mergeCell ref="E579:F579"/>
    <mergeCell ref="E580:F580"/>
    <mergeCell ref="H582:I582"/>
    <mergeCell ref="E567:F567"/>
    <mergeCell ref="E568:F568"/>
    <mergeCell ref="E569:F569"/>
    <mergeCell ref="H571:I571"/>
    <mergeCell ref="E574:F574"/>
    <mergeCell ref="E575:F575"/>
    <mergeCell ref="E606:F606"/>
    <mergeCell ref="E607:F607"/>
    <mergeCell ref="E608:F608"/>
    <mergeCell ref="E609:F609"/>
    <mergeCell ref="H611:I611"/>
    <mergeCell ref="F614:G614"/>
    <mergeCell ref="E600:F600"/>
    <mergeCell ref="E601:F601"/>
    <mergeCell ref="E602:F602"/>
    <mergeCell ref="E603:F603"/>
    <mergeCell ref="E604:F604"/>
    <mergeCell ref="E605:F605"/>
    <mergeCell ref="E591:F591"/>
    <mergeCell ref="E592:F592"/>
    <mergeCell ref="E593:F593"/>
    <mergeCell ref="H595:I595"/>
    <mergeCell ref="E598:F598"/>
    <mergeCell ref="E599:F599"/>
    <mergeCell ref="E633:F633"/>
    <mergeCell ref="E634:F634"/>
    <mergeCell ref="E635:F635"/>
    <mergeCell ref="E636:F636"/>
    <mergeCell ref="H638:I638"/>
    <mergeCell ref="E641:F641"/>
    <mergeCell ref="E624:F624"/>
    <mergeCell ref="E625:F625"/>
    <mergeCell ref="E626:F626"/>
    <mergeCell ref="H628:I628"/>
    <mergeCell ref="F631:G631"/>
    <mergeCell ref="E632:F632"/>
    <mergeCell ref="E615:F615"/>
    <mergeCell ref="E616:F616"/>
    <mergeCell ref="E617:F617"/>
    <mergeCell ref="E618:F618"/>
    <mergeCell ref="H620:I620"/>
    <mergeCell ref="E623:F623"/>
    <mergeCell ref="E660:F660"/>
    <mergeCell ref="E661:F661"/>
    <mergeCell ref="E662:F662"/>
    <mergeCell ref="E663:F663"/>
    <mergeCell ref="E664:F664"/>
    <mergeCell ref="E665:F665"/>
    <mergeCell ref="E651:F651"/>
    <mergeCell ref="E652:F652"/>
    <mergeCell ref="E653:F653"/>
    <mergeCell ref="E654:F654"/>
    <mergeCell ref="H656:I656"/>
    <mergeCell ref="E659:F659"/>
    <mergeCell ref="E642:F642"/>
    <mergeCell ref="E643:F643"/>
    <mergeCell ref="E644:F644"/>
    <mergeCell ref="E645:F645"/>
    <mergeCell ref="H647:I647"/>
    <mergeCell ref="E650:F650"/>
    <mergeCell ref="E684:F684"/>
    <mergeCell ref="E685:F685"/>
    <mergeCell ref="H687:I687"/>
    <mergeCell ref="F690:G690"/>
    <mergeCell ref="F691:G691"/>
    <mergeCell ref="E692:F692"/>
    <mergeCell ref="H676:I676"/>
    <mergeCell ref="E679:F679"/>
    <mergeCell ref="E680:F680"/>
    <mergeCell ref="E681:F681"/>
    <mergeCell ref="E682:F682"/>
    <mergeCell ref="E683:F683"/>
    <mergeCell ref="H667:I667"/>
    <mergeCell ref="E670:F670"/>
    <mergeCell ref="E671:F671"/>
    <mergeCell ref="E672:F672"/>
    <mergeCell ref="E673:F673"/>
    <mergeCell ref="E674:F674"/>
    <mergeCell ref="E708:F708"/>
    <mergeCell ref="E709:F709"/>
    <mergeCell ref="H711:I711"/>
    <mergeCell ref="E714:F714"/>
    <mergeCell ref="E715:F715"/>
    <mergeCell ref="E716:F716"/>
    <mergeCell ref="H700:I700"/>
    <mergeCell ref="E703:F703"/>
    <mergeCell ref="E704:F704"/>
    <mergeCell ref="E705:F705"/>
    <mergeCell ref="E706:F706"/>
    <mergeCell ref="E707:F707"/>
    <mergeCell ref="E693:F693"/>
    <mergeCell ref="E694:F694"/>
    <mergeCell ref="E695:F695"/>
    <mergeCell ref="E696:F696"/>
    <mergeCell ref="E697:F697"/>
    <mergeCell ref="E698:F698"/>
    <mergeCell ref="H733:I733"/>
    <mergeCell ref="E736:F736"/>
    <mergeCell ref="E737:F737"/>
    <mergeCell ref="E738:F738"/>
    <mergeCell ref="E739:F739"/>
    <mergeCell ref="E740:F740"/>
    <mergeCell ref="H724:I724"/>
    <mergeCell ref="E727:F727"/>
    <mergeCell ref="E728:F728"/>
    <mergeCell ref="E729:F729"/>
    <mergeCell ref="E730:F730"/>
    <mergeCell ref="E731:F731"/>
    <mergeCell ref="E717:F717"/>
    <mergeCell ref="E718:F718"/>
    <mergeCell ref="E719:F719"/>
    <mergeCell ref="E720:F720"/>
    <mergeCell ref="E721:F721"/>
    <mergeCell ref="E722:F722"/>
    <mergeCell ref="E759:F759"/>
    <mergeCell ref="E760:F760"/>
    <mergeCell ref="E761:F761"/>
    <mergeCell ref="H763:I763"/>
    <mergeCell ref="F766:G766"/>
    <mergeCell ref="E767:F767"/>
    <mergeCell ref="E750:F750"/>
    <mergeCell ref="E751:F751"/>
    <mergeCell ref="H753:I753"/>
    <mergeCell ref="E756:F756"/>
    <mergeCell ref="E757:F757"/>
    <mergeCell ref="E758:F758"/>
    <mergeCell ref="H742:I742"/>
    <mergeCell ref="E745:F745"/>
    <mergeCell ref="E746:F746"/>
    <mergeCell ref="E747:F747"/>
    <mergeCell ref="E748:F748"/>
    <mergeCell ref="E749:F749"/>
    <mergeCell ref="E783:F783"/>
    <mergeCell ref="E784:F784"/>
    <mergeCell ref="E785:F785"/>
    <mergeCell ref="E786:F786"/>
    <mergeCell ref="H788:I788"/>
    <mergeCell ref="E791:F791"/>
    <mergeCell ref="E774:F774"/>
    <mergeCell ref="E775:F775"/>
    <mergeCell ref="H777:I777"/>
    <mergeCell ref="E780:F780"/>
    <mergeCell ref="E781:F781"/>
    <mergeCell ref="E782:F782"/>
    <mergeCell ref="E768:F768"/>
    <mergeCell ref="E769:F769"/>
    <mergeCell ref="E770:F770"/>
    <mergeCell ref="E771:F771"/>
    <mergeCell ref="E772:F772"/>
    <mergeCell ref="E773:F773"/>
    <mergeCell ref="E807:F807"/>
    <mergeCell ref="H809:I809"/>
    <mergeCell ref="E812:F812"/>
    <mergeCell ref="E813:F813"/>
    <mergeCell ref="E814:F814"/>
    <mergeCell ref="E815:F815"/>
    <mergeCell ref="H799:I799"/>
    <mergeCell ref="F802:G802"/>
    <mergeCell ref="E803:F803"/>
    <mergeCell ref="E804:F804"/>
    <mergeCell ref="E805:F805"/>
    <mergeCell ref="E806:F806"/>
    <mergeCell ref="E792:F792"/>
    <mergeCell ref="E793:F793"/>
    <mergeCell ref="E794:F794"/>
    <mergeCell ref="E795:F795"/>
    <mergeCell ref="E796:F796"/>
    <mergeCell ref="E797:F797"/>
    <mergeCell ref="E834:F834"/>
    <mergeCell ref="E835:F835"/>
    <mergeCell ref="H837:I837"/>
    <mergeCell ref="E840:F840"/>
    <mergeCell ref="E841:F841"/>
    <mergeCell ref="E842:F842"/>
    <mergeCell ref="E825:F825"/>
    <mergeCell ref="E826:F826"/>
    <mergeCell ref="H828:I828"/>
    <mergeCell ref="E831:F831"/>
    <mergeCell ref="E832:F832"/>
    <mergeCell ref="E833:F833"/>
    <mergeCell ref="E816:F816"/>
    <mergeCell ref="E817:F817"/>
    <mergeCell ref="H819:I819"/>
    <mergeCell ref="E822:F822"/>
    <mergeCell ref="E823:F823"/>
    <mergeCell ref="E824:F824"/>
    <mergeCell ref="E861:F861"/>
    <mergeCell ref="E862:F862"/>
    <mergeCell ref="E863:F863"/>
    <mergeCell ref="H865:I865"/>
    <mergeCell ref="E868:F868"/>
    <mergeCell ref="E869:F869"/>
    <mergeCell ref="E852:F852"/>
    <mergeCell ref="E853:F853"/>
    <mergeCell ref="H855:I855"/>
    <mergeCell ref="E858:F858"/>
    <mergeCell ref="E859:F859"/>
    <mergeCell ref="E860:F860"/>
    <mergeCell ref="E843:F843"/>
    <mergeCell ref="E844:F844"/>
    <mergeCell ref="H846:I846"/>
    <mergeCell ref="E849:F849"/>
    <mergeCell ref="E850:F850"/>
    <mergeCell ref="E851:F851"/>
    <mergeCell ref="E888:F888"/>
    <mergeCell ref="E889:F889"/>
    <mergeCell ref="E890:F890"/>
    <mergeCell ref="E891:F891"/>
    <mergeCell ref="E892:F892"/>
    <mergeCell ref="E893:F893"/>
    <mergeCell ref="E879:F879"/>
    <mergeCell ref="E880:F880"/>
    <mergeCell ref="E881:F881"/>
    <mergeCell ref="H883:I883"/>
    <mergeCell ref="E886:F886"/>
    <mergeCell ref="E887:F887"/>
    <mergeCell ref="E870:F870"/>
    <mergeCell ref="E871:F871"/>
    <mergeCell ref="E872:F872"/>
    <mergeCell ref="H874:I874"/>
    <mergeCell ref="E877:F877"/>
    <mergeCell ref="E878:F878"/>
    <mergeCell ref="E912:F912"/>
    <mergeCell ref="E913:F913"/>
    <mergeCell ref="E914:F914"/>
    <mergeCell ref="E915:F915"/>
    <mergeCell ref="E916:F916"/>
    <mergeCell ref="E917:F917"/>
    <mergeCell ref="E903:F903"/>
    <mergeCell ref="E904:F904"/>
    <mergeCell ref="E905:F905"/>
    <mergeCell ref="E906:F906"/>
    <mergeCell ref="H908:I908"/>
    <mergeCell ref="E911:F911"/>
    <mergeCell ref="H895:I895"/>
    <mergeCell ref="F898:G898"/>
    <mergeCell ref="E899:F899"/>
    <mergeCell ref="E900:F900"/>
    <mergeCell ref="E901:F901"/>
    <mergeCell ref="E902:F902"/>
    <mergeCell ref="E933:F933"/>
    <mergeCell ref="E934:F934"/>
    <mergeCell ref="E935:F935"/>
    <mergeCell ref="E936:F936"/>
    <mergeCell ref="E937:F937"/>
    <mergeCell ref="H939:I939"/>
    <mergeCell ref="E927:F927"/>
    <mergeCell ref="E928:F928"/>
    <mergeCell ref="E929:F929"/>
    <mergeCell ref="E930:F930"/>
    <mergeCell ref="E931:F931"/>
    <mergeCell ref="E932:F932"/>
    <mergeCell ref="E918:F918"/>
    <mergeCell ref="E919:F919"/>
    <mergeCell ref="E920:F920"/>
    <mergeCell ref="E921:F921"/>
    <mergeCell ref="E922:F922"/>
    <mergeCell ref="H924:I924"/>
    <mergeCell ref="E957:F957"/>
    <mergeCell ref="E958:F958"/>
    <mergeCell ref="H960:I960"/>
    <mergeCell ref="E963:F963"/>
    <mergeCell ref="E964:F964"/>
    <mergeCell ref="E965:F965"/>
    <mergeCell ref="E948:F948"/>
    <mergeCell ref="E949:F949"/>
    <mergeCell ref="H951:I951"/>
    <mergeCell ref="E954:F954"/>
    <mergeCell ref="E955:F955"/>
    <mergeCell ref="E956:F956"/>
    <mergeCell ref="E942:F942"/>
    <mergeCell ref="E943:F943"/>
    <mergeCell ref="E944:F944"/>
    <mergeCell ref="E945:F945"/>
    <mergeCell ref="E946:F946"/>
    <mergeCell ref="E947:F947"/>
    <mergeCell ref="H979:I979"/>
    <mergeCell ref="F982:G982"/>
    <mergeCell ref="E983:F983"/>
    <mergeCell ref="E984:F984"/>
    <mergeCell ref="E985:F985"/>
    <mergeCell ref="E986:F986"/>
    <mergeCell ref="E972:F972"/>
    <mergeCell ref="E973:F973"/>
    <mergeCell ref="E974:F974"/>
    <mergeCell ref="E975:F975"/>
    <mergeCell ref="E976:F976"/>
    <mergeCell ref="E977:F977"/>
    <mergeCell ref="E966:F966"/>
    <mergeCell ref="E967:F967"/>
    <mergeCell ref="E968:F968"/>
    <mergeCell ref="E969:F969"/>
    <mergeCell ref="E970:F970"/>
    <mergeCell ref="E971:F971"/>
    <mergeCell ref="E1002:F1002"/>
    <mergeCell ref="E1003:F1003"/>
    <mergeCell ref="E1004:F1004"/>
    <mergeCell ref="H1006:I1006"/>
    <mergeCell ref="F1009:G1009"/>
    <mergeCell ref="E1010:F1010"/>
    <mergeCell ref="E993:F993"/>
    <mergeCell ref="E994:F994"/>
    <mergeCell ref="E995:F995"/>
    <mergeCell ref="E996:F996"/>
    <mergeCell ref="H998:I998"/>
    <mergeCell ref="E1001:F1001"/>
    <mergeCell ref="E987:F987"/>
    <mergeCell ref="E988:F988"/>
    <mergeCell ref="E989:F989"/>
    <mergeCell ref="E990:F990"/>
    <mergeCell ref="E991:F991"/>
    <mergeCell ref="E992:F992"/>
    <mergeCell ref="E1029:F1029"/>
    <mergeCell ref="E1030:F1030"/>
    <mergeCell ref="E1031:F1031"/>
    <mergeCell ref="E1032:F1032"/>
    <mergeCell ref="E1033:F1033"/>
    <mergeCell ref="E1034:F1034"/>
    <mergeCell ref="E1020:F1020"/>
    <mergeCell ref="E1021:F1021"/>
    <mergeCell ref="E1022:F1022"/>
    <mergeCell ref="E1023:F1023"/>
    <mergeCell ref="H1025:I1025"/>
    <mergeCell ref="E1028:F1028"/>
    <mergeCell ref="E1011:F1011"/>
    <mergeCell ref="E1012:F1012"/>
    <mergeCell ref="E1013:F1013"/>
    <mergeCell ref="H1015:I1015"/>
    <mergeCell ref="E1018:F1018"/>
    <mergeCell ref="E1019:F1019"/>
    <mergeCell ref="E1053:F1053"/>
    <mergeCell ref="E1054:F1054"/>
    <mergeCell ref="H1056:I1056"/>
    <mergeCell ref="E1059:F1059"/>
    <mergeCell ref="E1060:F1060"/>
    <mergeCell ref="E1061:F1061"/>
    <mergeCell ref="E1044:F1044"/>
    <mergeCell ref="H1046:I1046"/>
    <mergeCell ref="E1049:F1049"/>
    <mergeCell ref="E1050:F1050"/>
    <mergeCell ref="E1051:F1051"/>
    <mergeCell ref="E1052:F1052"/>
    <mergeCell ref="H1036:I1036"/>
    <mergeCell ref="E1039:F1039"/>
    <mergeCell ref="E1040:F1040"/>
    <mergeCell ref="E1041:F1041"/>
    <mergeCell ref="E1042:F1042"/>
    <mergeCell ref="E1043:F1043"/>
    <mergeCell ref="H1081:I1081"/>
    <mergeCell ref="E1084:F1084"/>
    <mergeCell ref="E1085:F1085"/>
    <mergeCell ref="E1086:F1086"/>
    <mergeCell ref="E1087:F1087"/>
    <mergeCell ref="E1088:F1088"/>
    <mergeCell ref="H1072:I1072"/>
    <mergeCell ref="E1075:F1075"/>
    <mergeCell ref="E1076:F1076"/>
    <mergeCell ref="E1077:F1077"/>
    <mergeCell ref="E1078:F1078"/>
    <mergeCell ref="E1079:F1079"/>
    <mergeCell ref="E1062:F1062"/>
    <mergeCell ref="E1063:F1063"/>
    <mergeCell ref="E1064:F1064"/>
    <mergeCell ref="H1066:I1066"/>
    <mergeCell ref="E1069:F1069"/>
    <mergeCell ref="E1070:F1070"/>
    <mergeCell ref="E1110:F1110"/>
    <mergeCell ref="E1111:F1111"/>
    <mergeCell ref="E1112:F1112"/>
    <mergeCell ref="E1113:F1113"/>
    <mergeCell ref="E1114:F1114"/>
    <mergeCell ref="E1115:F1115"/>
    <mergeCell ref="H1099:I1099"/>
    <mergeCell ref="E1102:F1102"/>
    <mergeCell ref="E1103:F1103"/>
    <mergeCell ref="E1104:F1104"/>
    <mergeCell ref="E1105:F1105"/>
    <mergeCell ref="H1107:I1107"/>
    <mergeCell ref="H1090:I1090"/>
    <mergeCell ref="E1093:F1093"/>
    <mergeCell ref="E1094:F1094"/>
    <mergeCell ref="E1095:F1095"/>
    <mergeCell ref="E1096:F1096"/>
    <mergeCell ref="E1097:F1097"/>
    <mergeCell ref="E1134:F1134"/>
    <mergeCell ref="E1135:F1135"/>
    <mergeCell ref="H1137:I1137"/>
    <mergeCell ref="E1140:F1140"/>
    <mergeCell ref="E1141:F1141"/>
    <mergeCell ref="E1142:F1142"/>
    <mergeCell ref="E1125:F1125"/>
    <mergeCell ref="H1127:I1127"/>
    <mergeCell ref="E1130:F1130"/>
    <mergeCell ref="E1131:F1131"/>
    <mergeCell ref="E1132:F1132"/>
    <mergeCell ref="E1133:F1133"/>
    <mergeCell ref="H1117:I1117"/>
    <mergeCell ref="E1120:F1120"/>
    <mergeCell ref="E1121:F1121"/>
    <mergeCell ref="E1122:F1122"/>
    <mergeCell ref="E1123:F1123"/>
    <mergeCell ref="E1124:F1124"/>
    <mergeCell ref="E1158:F1158"/>
    <mergeCell ref="H1160:I1160"/>
    <mergeCell ref="F1163:G1163"/>
    <mergeCell ref="E1164:F1164"/>
    <mergeCell ref="E1165:F1165"/>
    <mergeCell ref="H1167:I1167"/>
    <mergeCell ref="E1152:F1152"/>
    <mergeCell ref="E1153:F1153"/>
    <mergeCell ref="E1154:F1154"/>
    <mergeCell ref="E1155:F1155"/>
    <mergeCell ref="E1156:F1156"/>
    <mergeCell ref="E1157:F1157"/>
    <mergeCell ref="E1143:F1143"/>
    <mergeCell ref="E1144:F1144"/>
    <mergeCell ref="E1145:F1145"/>
    <mergeCell ref="H1147:I1147"/>
    <mergeCell ref="E1150:F1150"/>
    <mergeCell ref="E1151:F1151"/>
    <mergeCell ref="E1188:F1188"/>
    <mergeCell ref="E1189:F1189"/>
    <mergeCell ref="E1190:F1190"/>
    <mergeCell ref="E1191:F1191"/>
    <mergeCell ref="E1192:F1192"/>
    <mergeCell ref="E1193:F1193"/>
    <mergeCell ref="E1179:F1179"/>
    <mergeCell ref="E1180:F1180"/>
    <mergeCell ref="E1181:F1181"/>
    <mergeCell ref="E1182:F1182"/>
    <mergeCell ref="E1183:F1183"/>
    <mergeCell ref="H1185:I1185"/>
    <mergeCell ref="E1170:F1170"/>
    <mergeCell ref="E1171:F1171"/>
    <mergeCell ref="E1172:F1172"/>
    <mergeCell ref="E1173:F1173"/>
    <mergeCell ref="E1174:F1174"/>
    <mergeCell ref="H1176:I1176"/>
    <mergeCell ref="E1212:F1212"/>
    <mergeCell ref="E1213:F1213"/>
    <mergeCell ref="E1214:F1214"/>
    <mergeCell ref="E1215:F1215"/>
    <mergeCell ref="E1216:F1216"/>
    <mergeCell ref="H1218:I1218"/>
    <mergeCell ref="E1203:F1203"/>
    <mergeCell ref="E1204:F1204"/>
    <mergeCell ref="E1205:F1205"/>
    <mergeCell ref="E1206:F1206"/>
    <mergeCell ref="E1207:F1207"/>
    <mergeCell ref="H1209:I1209"/>
    <mergeCell ref="E1194:F1194"/>
    <mergeCell ref="E1195:F1195"/>
    <mergeCell ref="E1196:F1196"/>
    <mergeCell ref="H1198:I1198"/>
    <mergeCell ref="F1201:G1201"/>
    <mergeCell ref="E1202:F1202"/>
    <mergeCell ref="E1236:F1236"/>
    <mergeCell ref="E1237:F1237"/>
    <mergeCell ref="E1238:F1238"/>
    <mergeCell ref="E1239:F1239"/>
    <mergeCell ref="E1240:F1240"/>
    <mergeCell ref="E1241:F1241"/>
    <mergeCell ref="E1227:F1227"/>
    <mergeCell ref="E1228:F1228"/>
    <mergeCell ref="H1230:I1230"/>
    <mergeCell ref="E1233:F1233"/>
    <mergeCell ref="E1234:F1234"/>
    <mergeCell ref="E1235:F1235"/>
    <mergeCell ref="E1221:F1221"/>
    <mergeCell ref="E1222:F1222"/>
    <mergeCell ref="E1223:F1223"/>
    <mergeCell ref="E1224:F1224"/>
    <mergeCell ref="E1225:F1225"/>
    <mergeCell ref="E1226:F1226"/>
    <mergeCell ref="H1261:I1261"/>
    <mergeCell ref="E1264:F1264"/>
    <mergeCell ref="E1265:F1265"/>
    <mergeCell ref="E1266:F1266"/>
    <mergeCell ref="E1267:F1267"/>
    <mergeCell ref="E1268:F1268"/>
    <mergeCell ref="H1252:I1252"/>
    <mergeCell ref="E1255:F1255"/>
    <mergeCell ref="E1256:F1256"/>
    <mergeCell ref="E1257:F1257"/>
    <mergeCell ref="E1258:F1258"/>
    <mergeCell ref="E1259:F1259"/>
    <mergeCell ref="H1243:I1243"/>
    <mergeCell ref="E1246:F1246"/>
    <mergeCell ref="E1247:F1247"/>
    <mergeCell ref="E1248:F1248"/>
    <mergeCell ref="E1249:F1249"/>
    <mergeCell ref="E1250:F1250"/>
    <mergeCell ref="H1285:I1285"/>
    <mergeCell ref="E1288:F1288"/>
    <mergeCell ref="E1289:F1289"/>
    <mergeCell ref="E1290:F1290"/>
    <mergeCell ref="E1291:F1291"/>
    <mergeCell ref="E1292:F1292"/>
    <mergeCell ref="E1278:F1278"/>
    <mergeCell ref="E1279:F1279"/>
    <mergeCell ref="E1280:F1280"/>
    <mergeCell ref="E1281:F1281"/>
    <mergeCell ref="E1282:F1282"/>
    <mergeCell ref="E1283:F1283"/>
    <mergeCell ref="E1269:F1269"/>
    <mergeCell ref="E1270:F1270"/>
    <mergeCell ref="H1272:I1272"/>
    <mergeCell ref="E1275:F1275"/>
    <mergeCell ref="E1276:F1276"/>
    <mergeCell ref="E1277:F1277"/>
    <mergeCell ref="E1314:F1314"/>
    <mergeCell ref="E1315:F1315"/>
    <mergeCell ref="E1316:F1316"/>
    <mergeCell ref="E1317:F1317"/>
    <mergeCell ref="E1318:F1318"/>
    <mergeCell ref="E1319:F1319"/>
    <mergeCell ref="E1302:F1302"/>
    <mergeCell ref="H1304:I1304"/>
    <mergeCell ref="E1307:F1307"/>
    <mergeCell ref="E1308:F1308"/>
    <mergeCell ref="E1309:F1309"/>
    <mergeCell ref="H1311:I1311"/>
    <mergeCell ref="E1293:F1293"/>
    <mergeCell ref="E1294:F1294"/>
    <mergeCell ref="H1296:I1296"/>
    <mergeCell ref="F1299:G1299"/>
    <mergeCell ref="E1300:F1300"/>
    <mergeCell ref="E1301:F1301"/>
    <mergeCell ref="E1338:F1338"/>
    <mergeCell ref="H1340:I1340"/>
    <mergeCell ref="E1343:F1343"/>
    <mergeCell ref="E1344:F1344"/>
    <mergeCell ref="E1345:F1345"/>
    <mergeCell ref="E1346:F1346"/>
    <mergeCell ref="E1329:F1329"/>
    <mergeCell ref="H1331:I1331"/>
    <mergeCell ref="E1334:F1334"/>
    <mergeCell ref="E1335:F1335"/>
    <mergeCell ref="E1336:F1336"/>
    <mergeCell ref="E1337:F1337"/>
    <mergeCell ref="H1321:I1321"/>
    <mergeCell ref="E1324:F1324"/>
    <mergeCell ref="E1325:F1325"/>
    <mergeCell ref="E1326:F1326"/>
    <mergeCell ref="E1327:F1327"/>
    <mergeCell ref="E1328:F1328"/>
    <mergeCell ref="E1368:F1368"/>
    <mergeCell ref="E1369:F1369"/>
    <mergeCell ref="E1370:F1370"/>
    <mergeCell ref="E1371:F1371"/>
    <mergeCell ref="E1372:F1372"/>
    <mergeCell ref="H1374:I1374"/>
    <mergeCell ref="E1356:F1356"/>
    <mergeCell ref="E1357:F1357"/>
    <mergeCell ref="H1359:I1359"/>
    <mergeCell ref="E1362:F1362"/>
    <mergeCell ref="E1363:F1363"/>
    <mergeCell ref="H1365:I1365"/>
    <mergeCell ref="E1347:F1347"/>
    <mergeCell ref="E1348:F1348"/>
    <mergeCell ref="H1350:I1350"/>
    <mergeCell ref="E1353:F1353"/>
    <mergeCell ref="E1354:F1354"/>
    <mergeCell ref="E1355:F1355"/>
    <mergeCell ref="E1395:F1395"/>
    <mergeCell ref="E1396:F1396"/>
    <mergeCell ref="E1397:F1397"/>
    <mergeCell ref="E1398:F1398"/>
    <mergeCell ref="E1399:F1399"/>
    <mergeCell ref="H1401:I1401"/>
    <mergeCell ref="E1386:F1386"/>
    <mergeCell ref="E1387:F1387"/>
    <mergeCell ref="E1388:F1388"/>
    <mergeCell ref="E1389:F1389"/>
    <mergeCell ref="E1390:F1390"/>
    <mergeCell ref="H1392:I1392"/>
    <mergeCell ref="E1377:F1377"/>
    <mergeCell ref="E1378:F1378"/>
    <mergeCell ref="E1379:F1379"/>
    <mergeCell ref="E1380:F1380"/>
    <mergeCell ref="E1381:F1381"/>
    <mergeCell ref="H1383:I1383"/>
    <mergeCell ref="E1422:F1422"/>
    <mergeCell ref="H1424:I1424"/>
    <mergeCell ref="F1427:G1427"/>
    <mergeCell ref="E1428:F1428"/>
    <mergeCell ref="E1429:F1429"/>
    <mergeCell ref="E1430:F1430"/>
    <mergeCell ref="E1413:F1413"/>
    <mergeCell ref="E1414:F1414"/>
    <mergeCell ref="E1415:F1415"/>
    <mergeCell ref="H1417:I1417"/>
    <mergeCell ref="E1420:F1420"/>
    <mergeCell ref="E1421:F1421"/>
    <mergeCell ref="F1404:G1404"/>
    <mergeCell ref="F1405:G1405"/>
    <mergeCell ref="E1406:F1406"/>
    <mergeCell ref="E1407:F1407"/>
    <mergeCell ref="E1408:F1408"/>
    <mergeCell ref="H1410:I1410"/>
    <mergeCell ref="E1463:F1463"/>
    <mergeCell ref="F1449:G1449"/>
    <mergeCell ref="E1450:F1450"/>
    <mergeCell ref="E1451:F1451"/>
    <mergeCell ref="E1452:F1452"/>
    <mergeCell ref="E1453:F1453"/>
    <mergeCell ref="E1454:F1454"/>
    <mergeCell ref="E1440:F1440"/>
    <mergeCell ref="E1441:F1441"/>
    <mergeCell ref="E1442:F1442"/>
    <mergeCell ref="E1443:F1443"/>
    <mergeCell ref="E1444:F1444"/>
    <mergeCell ref="H1446:I1446"/>
    <mergeCell ref="E1431:F1431"/>
    <mergeCell ref="E1432:F1432"/>
    <mergeCell ref="E1433:F1433"/>
    <mergeCell ref="E1434:F1434"/>
    <mergeCell ref="E1435:F1435"/>
    <mergeCell ref="H1437:I1437"/>
    <mergeCell ref="A1497:J1497"/>
    <mergeCell ref="A1:B2"/>
    <mergeCell ref="A1494:C1494"/>
    <mergeCell ref="F1494:G1494"/>
    <mergeCell ref="H1494:J1494"/>
    <mergeCell ref="A1495:C1495"/>
    <mergeCell ref="F1495:G1495"/>
    <mergeCell ref="H1495:J1495"/>
    <mergeCell ref="E1485:F1485"/>
    <mergeCell ref="E1486:F1486"/>
    <mergeCell ref="E1487:F1487"/>
    <mergeCell ref="H1489:I1489"/>
    <mergeCell ref="A1493:C1493"/>
    <mergeCell ref="F1493:G1493"/>
    <mergeCell ref="H1493:J1493"/>
    <mergeCell ref="H1474:I1474"/>
    <mergeCell ref="E1477:F1477"/>
    <mergeCell ref="E1478:F1478"/>
    <mergeCell ref="E1479:F1479"/>
    <mergeCell ref="H1481:I1481"/>
    <mergeCell ref="E1484:F1484"/>
    <mergeCell ref="H1465:I1465"/>
    <mergeCell ref="E1468:F1468"/>
    <mergeCell ref="E1469:F1469"/>
    <mergeCell ref="E1470:F1470"/>
    <mergeCell ref="E1471:F1471"/>
    <mergeCell ref="E1472:F1472"/>
    <mergeCell ref="H1456:I1456"/>
    <mergeCell ref="E1459:F1459"/>
    <mergeCell ref="E1460:F1460"/>
    <mergeCell ref="E1461:F1461"/>
    <mergeCell ref="E1462:F1462"/>
  </mergeCells>
  <pageMargins left="0.511811024" right="0.511811024" top="0.78740157499999996" bottom="0.78740157499999996" header="0.31496062000000002" footer="0.31496062000000002"/>
  <pageSetup paperSize="9" scale="49" orientation="portrait" horizontalDpi="0" verticalDpi="0" r:id="rId1"/>
  <headerFooter>
    <oddHeader xml:space="preserve">&amp;C&amp;"Arial,Negrito"ANE KAROLYNE A. GOMES EIRELI            
CNPJ: 12.631.005/0001-00    &amp;"Arial,Normal"         </oddHeader>
    <oddFooter>&amp;C&amp;"Arial,Negrito"C B WORK CONSTRUTORA – CNPJ: 12.631.005/0001-00 - INSC. MUNICIPAL: 340.187 - RUA JOSÉ FLORÊNCIO, 1045  BAIRRO CACOAL – MEDICILÂNDIA – PARÁ - FONE (93) 99196-9441 – e-mail: cbwork-construtora@hotmail.com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E73D2-3233-42F2-AC45-049613D7A36C}">
  <dimension ref="A1:O33"/>
  <sheetViews>
    <sheetView view="pageBreakPreview" topLeftCell="A8" zoomScale="60" zoomScaleNormal="55" workbookViewId="0">
      <selection activeCell="E33" sqref="E33:E34"/>
    </sheetView>
  </sheetViews>
  <sheetFormatPr defaultRowHeight="14.25" x14ac:dyDescent="0.2"/>
  <cols>
    <col min="1" max="1" width="20" bestFit="1" customWidth="1"/>
    <col min="2" max="2" width="60" bestFit="1" customWidth="1"/>
    <col min="3" max="3" width="20" bestFit="1" customWidth="1"/>
    <col min="4" max="15" width="12" bestFit="1" customWidth="1"/>
  </cols>
  <sheetData>
    <row r="1" spans="1:15" ht="15.75" thickBot="1" x14ac:dyDescent="0.25">
      <c r="A1" s="146"/>
      <c r="B1" s="102" t="s">
        <v>0</v>
      </c>
      <c r="C1" s="102" t="s">
        <v>1</v>
      </c>
      <c r="D1" s="142" t="s">
        <v>2</v>
      </c>
      <c r="E1" s="142"/>
      <c r="F1" s="142" t="s">
        <v>3</v>
      </c>
      <c r="G1" s="142"/>
      <c r="H1" s="103"/>
      <c r="I1" s="103"/>
      <c r="J1" s="103"/>
      <c r="K1" s="103"/>
      <c r="L1" s="103"/>
      <c r="M1" s="103"/>
      <c r="N1" s="103"/>
      <c r="O1" s="104"/>
    </row>
    <row r="2" spans="1:15" ht="77.25" thickBot="1" x14ac:dyDescent="0.25">
      <c r="A2" s="147"/>
      <c r="B2" s="99" t="s">
        <v>4</v>
      </c>
      <c r="C2" s="99" t="s">
        <v>5</v>
      </c>
      <c r="D2" s="148" t="s">
        <v>6</v>
      </c>
      <c r="E2" s="148"/>
      <c r="F2" s="148" t="s">
        <v>7</v>
      </c>
      <c r="G2" s="148"/>
      <c r="H2" s="100"/>
      <c r="I2" s="100"/>
      <c r="J2" s="100"/>
      <c r="K2" s="100"/>
      <c r="L2" s="100"/>
      <c r="M2" s="100"/>
      <c r="N2" s="100"/>
      <c r="O2" s="101"/>
    </row>
    <row r="3" spans="1:15" ht="15" x14ac:dyDescent="0.25">
      <c r="A3" s="149" t="s">
        <v>1093</v>
      </c>
      <c r="B3" s="150"/>
      <c r="C3" s="150"/>
      <c r="D3" s="150"/>
      <c r="E3" s="150"/>
      <c r="F3" s="150"/>
      <c r="G3" s="150"/>
      <c r="H3" s="105"/>
      <c r="I3" s="105"/>
      <c r="J3" s="105"/>
      <c r="K3" s="105"/>
      <c r="L3" s="105"/>
      <c r="M3" s="105"/>
      <c r="N3" s="105"/>
      <c r="O3" s="106"/>
    </row>
    <row r="4" spans="1:15" ht="15" x14ac:dyDescent="0.2">
      <c r="A4" s="73" t="s">
        <v>9</v>
      </c>
      <c r="B4" s="41" t="s">
        <v>12</v>
      </c>
      <c r="C4" s="42" t="s">
        <v>1094</v>
      </c>
      <c r="D4" s="42" t="s">
        <v>1095</v>
      </c>
      <c r="E4" s="42" t="s">
        <v>1096</v>
      </c>
      <c r="F4" s="42" t="s">
        <v>1097</v>
      </c>
      <c r="G4" s="42" t="s">
        <v>1098</v>
      </c>
      <c r="H4" s="42" t="s">
        <v>1099</v>
      </c>
      <c r="I4" s="42" t="s">
        <v>1100</v>
      </c>
      <c r="J4" s="42" t="s">
        <v>1101</v>
      </c>
      <c r="K4" s="42" t="s">
        <v>1102</v>
      </c>
      <c r="L4" s="42" t="s">
        <v>1103</v>
      </c>
      <c r="M4" s="42" t="s">
        <v>1104</v>
      </c>
      <c r="N4" s="42" t="s">
        <v>1105</v>
      </c>
      <c r="O4" s="74" t="s">
        <v>1106</v>
      </c>
    </row>
    <row r="5" spans="1:15" ht="26.25" thickBot="1" x14ac:dyDescent="0.25">
      <c r="A5" s="91" t="s">
        <v>19</v>
      </c>
      <c r="B5" s="39" t="s">
        <v>20</v>
      </c>
      <c r="C5" s="40" t="s">
        <v>1107</v>
      </c>
      <c r="D5" s="98" t="s">
        <v>1108</v>
      </c>
      <c r="E5" s="98" t="s">
        <v>1109</v>
      </c>
      <c r="F5" s="98" t="s">
        <v>1109</v>
      </c>
      <c r="G5" s="98" t="s">
        <v>1109</v>
      </c>
      <c r="H5" s="98" t="s">
        <v>1109</v>
      </c>
      <c r="I5" s="98" t="s">
        <v>1109</v>
      </c>
      <c r="J5" s="98" t="s">
        <v>1109</v>
      </c>
      <c r="K5" s="98" t="s">
        <v>1109</v>
      </c>
      <c r="L5" s="98" t="s">
        <v>1109</v>
      </c>
      <c r="M5" s="98" t="s">
        <v>1109</v>
      </c>
      <c r="N5" s="98" t="s">
        <v>1109</v>
      </c>
      <c r="O5" s="107" t="s">
        <v>1109</v>
      </c>
    </row>
    <row r="6" spans="1:15" ht="27" thickTop="1" thickBot="1" x14ac:dyDescent="0.25">
      <c r="A6" s="91" t="s">
        <v>39</v>
      </c>
      <c r="B6" s="39" t="s">
        <v>40</v>
      </c>
      <c r="C6" s="40" t="s">
        <v>1110</v>
      </c>
      <c r="D6" s="98" t="s">
        <v>1111</v>
      </c>
      <c r="E6" s="98" t="s">
        <v>1111</v>
      </c>
      <c r="F6" s="40" t="s">
        <v>628</v>
      </c>
      <c r="G6" s="40" t="s">
        <v>628</v>
      </c>
      <c r="H6" s="40" t="s">
        <v>628</v>
      </c>
      <c r="I6" s="40" t="s">
        <v>628</v>
      </c>
      <c r="J6" s="40" t="s">
        <v>628</v>
      </c>
      <c r="K6" s="40" t="s">
        <v>628</v>
      </c>
      <c r="L6" s="40" t="s">
        <v>628</v>
      </c>
      <c r="M6" s="40" t="s">
        <v>628</v>
      </c>
      <c r="N6" s="40" t="s">
        <v>628</v>
      </c>
      <c r="O6" s="108" t="s">
        <v>628</v>
      </c>
    </row>
    <row r="7" spans="1:15" ht="27" thickTop="1" thickBot="1" x14ac:dyDescent="0.25">
      <c r="A7" s="91" t="s">
        <v>55</v>
      </c>
      <c r="B7" s="39" t="s">
        <v>56</v>
      </c>
      <c r="C7" s="40" t="s">
        <v>1112</v>
      </c>
      <c r="D7" s="98" t="s">
        <v>1113</v>
      </c>
      <c r="E7" s="98" t="s">
        <v>1114</v>
      </c>
      <c r="F7" s="40" t="s">
        <v>628</v>
      </c>
      <c r="G7" s="40" t="s">
        <v>628</v>
      </c>
      <c r="H7" s="40" t="s">
        <v>628</v>
      </c>
      <c r="I7" s="40" t="s">
        <v>628</v>
      </c>
      <c r="J7" s="40" t="s">
        <v>628</v>
      </c>
      <c r="K7" s="40" t="s">
        <v>628</v>
      </c>
      <c r="L7" s="40" t="s">
        <v>628</v>
      </c>
      <c r="M7" s="40" t="s">
        <v>628</v>
      </c>
      <c r="N7" s="40" t="s">
        <v>628</v>
      </c>
      <c r="O7" s="108" t="s">
        <v>628</v>
      </c>
    </row>
    <row r="8" spans="1:15" ht="27" thickTop="1" thickBot="1" x14ac:dyDescent="0.25">
      <c r="A8" s="91" t="s">
        <v>84</v>
      </c>
      <c r="B8" s="39" t="s">
        <v>85</v>
      </c>
      <c r="C8" s="40" t="s">
        <v>1115</v>
      </c>
      <c r="D8" s="40" t="s">
        <v>628</v>
      </c>
      <c r="E8" s="98" t="s">
        <v>1116</v>
      </c>
      <c r="F8" s="98" t="s">
        <v>1116</v>
      </c>
      <c r="G8" s="98" t="s">
        <v>1117</v>
      </c>
      <c r="H8" s="40" t="s">
        <v>628</v>
      </c>
      <c r="I8" s="40" t="s">
        <v>628</v>
      </c>
      <c r="J8" s="40" t="s">
        <v>628</v>
      </c>
      <c r="K8" s="40" t="s">
        <v>628</v>
      </c>
      <c r="L8" s="40" t="s">
        <v>628</v>
      </c>
      <c r="M8" s="40" t="s">
        <v>628</v>
      </c>
      <c r="N8" s="40" t="s">
        <v>628</v>
      </c>
      <c r="O8" s="108" t="s">
        <v>628</v>
      </c>
    </row>
    <row r="9" spans="1:15" ht="27" thickTop="1" thickBot="1" x14ac:dyDescent="0.25">
      <c r="A9" s="91" t="s">
        <v>131</v>
      </c>
      <c r="B9" s="39" t="s">
        <v>132</v>
      </c>
      <c r="C9" s="40" t="s">
        <v>1118</v>
      </c>
      <c r="D9" s="40" t="s">
        <v>628</v>
      </c>
      <c r="E9" s="40" t="s">
        <v>628</v>
      </c>
      <c r="F9" s="98" t="s">
        <v>1119</v>
      </c>
      <c r="G9" s="98" t="s">
        <v>1120</v>
      </c>
      <c r="H9" s="98" t="s">
        <v>1121</v>
      </c>
      <c r="I9" s="98" t="s">
        <v>1122</v>
      </c>
      <c r="J9" s="40" t="s">
        <v>628</v>
      </c>
      <c r="K9" s="40" t="s">
        <v>628</v>
      </c>
      <c r="L9" s="40" t="s">
        <v>628</v>
      </c>
      <c r="M9" s="40" t="s">
        <v>628</v>
      </c>
      <c r="N9" s="40" t="s">
        <v>628</v>
      </c>
      <c r="O9" s="108" t="s">
        <v>628</v>
      </c>
    </row>
    <row r="10" spans="1:15" ht="27" thickTop="1" thickBot="1" x14ac:dyDescent="0.25">
      <c r="A10" s="91" t="s">
        <v>151</v>
      </c>
      <c r="B10" s="39" t="s">
        <v>152</v>
      </c>
      <c r="C10" s="40" t="s">
        <v>1123</v>
      </c>
      <c r="D10" s="40" t="s">
        <v>628</v>
      </c>
      <c r="E10" s="40" t="s">
        <v>628</v>
      </c>
      <c r="F10" s="40" t="s">
        <v>628</v>
      </c>
      <c r="G10" s="40" t="s">
        <v>628</v>
      </c>
      <c r="H10" s="40" t="s">
        <v>628</v>
      </c>
      <c r="I10" s="40" t="s">
        <v>628</v>
      </c>
      <c r="J10" s="40" t="s">
        <v>628</v>
      </c>
      <c r="K10" s="40" t="s">
        <v>628</v>
      </c>
      <c r="L10" s="40" t="s">
        <v>628</v>
      </c>
      <c r="M10" s="98" t="s">
        <v>1124</v>
      </c>
      <c r="N10" s="98" t="s">
        <v>1124</v>
      </c>
      <c r="O10" s="107" t="s">
        <v>1125</v>
      </c>
    </row>
    <row r="11" spans="1:15" ht="27" thickTop="1" thickBot="1" x14ac:dyDescent="0.25">
      <c r="A11" s="91" t="s">
        <v>186</v>
      </c>
      <c r="B11" s="39" t="s">
        <v>187</v>
      </c>
      <c r="C11" s="40" t="s">
        <v>1126</v>
      </c>
      <c r="D11" s="40" t="s">
        <v>628</v>
      </c>
      <c r="E11" s="40" t="s">
        <v>628</v>
      </c>
      <c r="F11" s="40" t="s">
        <v>628</v>
      </c>
      <c r="G11" s="40" t="s">
        <v>628</v>
      </c>
      <c r="H11" s="40" t="s">
        <v>628</v>
      </c>
      <c r="I11" s="40" t="s">
        <v>628</v>
      </c>
      <c r="J11" s="98" t="s">
        <v>1127</v>
      </c>
      <c r="K11" s="98" t="s">
        <v>1127</v>
      </c>
      <c r="L11" s="40" t="s">
        <v>628</v>
      </c>
      <c r="M11" s="40" t="s">
        <v>628</v>
      </c>
      <c r="N11" s="40" t="s">
        <v>628</v>
      </c>
      <c r="O11" s="108" t="s">
        <v>628</v>
      </c>
    </row>
    <row r="12" spans="1:15" ht="27" thickTop="1" thickBot="1" x14ac:dyDescent="0.25">
      <c r="A12" s="91" t="s">
        <v>194</v>
      </c>
      <c r="B12" s="39" t="s">
        <v>195</v>
      </c>
      <c r="C12" s="40" t="s">
        <v>1128</v>
      </c>
      <c r="D12" s="40" t="s">
        <v>628</v>
      </c>
      <c r="E12" s="40" t="s">
        <v>628</v>
      </c>
      <c r="F12" s="40" t="s">
        <v>628</v>
      </c>
      <c r="G12" s="98" t="s">
        <v>1128</v>
      </c>
      <c r="H12" s="40" t="s">
        <v>628</v>
      </c>
      <c r="I12" s="40" t="s">
        <v>628</v>
      </c>
      <c r="J12" s="40" t="s">
        <v>628</v>
      </c>
      <c r="K12" s="40" t="s">
        <v>628</v>
      </c>
      <c r="L12" s="40" t="s">
        <v>628</v>
      </c>
      <c r="M12" s="40" t="s">
        <v>628</v>
      </c>
      <c r="N12" s="40" t="s">
        <v>628</v>
      </c>
      <c r="O12" s="108" t="s">
        <v>628</v>
      </c>
    </row>
    <row r="13" spans="1:15" ht="27" thickTop="1" thickBot="1" x14ac:dyDescent="0.25">
      <c r="A13" s="91" t="s">
        <v>202</v>
      </c>
      <c r="B13" s="39" t="s">
        <v>203</v>
      </c>
      <c r="C13" s="40" t="s">
        <v>1129</v>
      </c>
      <c r="D13" s="40" t="s">
        <v>628</v>
      </c>
      <c r="E13" s="40" t="s">
        <v>628</v>
      </c>
      <c r="F13" s="40" t="s">
        <v>628</v>
      </c>
      <c r="G13" s="40" t="s">
        <v>628</v>
      </c>
      <c r="H13" s="40" t="s">
        <v>628</v>
      </c>
      <c r="I13" s="40" t="s">
        <v>628</v>
      </c>
      <c r="J13" s="40" t="s">
        <v>628</v>
      </c>
      <c r="K13" s="98" t="s">
        <v>1130</v>
      </c>
      <c r="L13" s="98" t="s">
        <v>1131</v>
      </c>
      <c r="M13" s="98" t="s">
        <v>1132</v>
      </c>
      <c r="N13" s="40" t="s">
        <v>628</v>
      </c>
      <c r="O13" s="108" t="s">
        <v>628</v>
      </c>
    </row>
    <row r="14" spans="1:15" ht="27" thickTop="1" thickBot="1" x14ac:dyDescent="0.25">
      <c r="A14" s="91" t="s">
        <v>222</v>
      </c>
      <c r="B14" s="39" t="s">
        <v>223</v>
      </c>
      <c r="C14" s="40" t="s">
        <v>1133</v>
      </c>
      <c r="D14" s="40" t="s">
        <v>628</v>
      </c>
      <c r="E14" s="40" t="s">
        <v>628</v>
      </c>
      <c r="F14" s="40" t="s">
        <v>628</v>
      </c>
      <c r="G14" s="40" t="s">
        <v>628</v>
      </c>
      <c r="H14" s="98" t="s">
        <v>1134</v>
      </c>
      <c r="I14" s="98" t="s">
        <v>1135</v>
      </c>
      <c r="J14" s="98" t="s">
        <v>1136</v>
      </c>
      <c r="K14" s="40" t="s">
        <v>628</v>
      </c>
      <c r="L14" s="40" t="s">
        <v>628</v>
      </c>
      <c r="M14" s="40" t="s">
        <v>628</v>
      </c>
      <c r="N14" s="40" t="s">
        <v>628</v>
      </c>
      <c r="O14" s="108" t="s">
        <v>628</v>
      </c>
    </row>
    <row r="15" spans="1:15" ht="27" thickTop="1" thickBot="1" x14ac:dyDescent="0.25">
      <c r="A15" s="91" t="s">
        <v>259</v>
      </c>
      <c r="B15" s="39" t="s">
        <v>260</v>
      </c>
      <c r="C15" s="40" t="s">
        <v>1137</v>
      </c>
      <c r="D15" s="40" t="s">
        <v>628</v>
      </c>
      <c r="E15" s="40" t="s">
        <v>628</v>
      </c>
      <c r="F15" s="40" t="s">
        <v>628</v>
      </c>
      <c r="G15" s="40" t="s">
        <v>628</v>
      </c>
      <c r="H15" s="40" t="s">
        <v>628</v>
      </c>
      <c r="I15" s="40" t="s">
        <v>628</v>
      </c>
      <c r="J15" s="40" t="s">
        <v>628</v>
      </c>
      <c r="K15" s="40" t="s">
        <v>628</v>
      </c>
      <c r="L15" s="40" t="s">
        <v>628</v>
      </c>
      <c r="M15" s="98" t="s">
        <v>1138</v>
      </c>
      <c r="N15" s="98" t="s">
        <v>1138</v>
      </c>
      <c r="O15" s="107" t="s">
        <v>1139</v>
      </c>
    </row>
    <row r="16" spans="1:15" ht="27" thickTop="1" thickBot="1" x14ac:dyDescent="0.25">
      <c r="A16" s="91" t="s">
        <v>291</v>
      </c>
      <c r="B16" s="39" t="s">
        <v>292</v>
      </c>
      <c r="C16" s="40" t="s">
        <v>1140</v>
      </c>
      <c r="D16" s="40" t="s">
        <v>628</v>
      </c>
      <c r="E16" s="40" t="s">
        <v>628</v>
      </c>
      <c r="F16" s="40" t="s">
        <v>628</v>
      </c>
      <c r="G16" s="40" t="s">
        <v>628</v>
      </c>
      <c r="H16" s="40" t="s">
        <v>628</v>
      </c>
      <c r="I16" s="98" t="s">
        <v>1141</v>
      </c>
      <c r="J16" s="98" t="s">
        <v>1142</v>
      </c>
      <c r="K16" s="98" t="s">
        <v>1141</v>
      </c>
      <c r="L16" s="40" t="s">
        <v>628</v>
      </c>
      <c r="M16" s="40" t="s">
        <v>628</v>
      </c>
      <c r="N16" s="40" t="s">
        <v>628</v>
      </c>
      <c r="O16" s="108" t="s">
        <v>628</v>
      </c>
    </row>
    <row r="17" spans="1:15" ht="27" thickTop="1" thickBot="1" x14ac:dyDescent="0.25">
      <c r="A17" s="91" t="s">
        <v>310</v>
      </c>
      <c r="B17" s="39" t="s">
        <v>311</v>
      </c>
      <c r="C17" s="40" t="s">
        <v>1143</v>
      </c>
      <c r="D17" s="40" t="s">
        <v>628</v>
      </c>
      <c r="E17" s="40" t="s">
        <v>628</v>
      </c>
      <c r="F17" s="40" t="s">
        <v>628</v>
      </c>
      <c r="G17" s="40" t="s">
        <v>628</v>
      </c>
      <c r="H17" s="40" t="s">
        <v>628</v>
      </c>
      <c r="I17" s="40" t="s">
        <v>628</v>
      </c>
      <c r="J17" s="40" t="s">
        <v>628</v>
      </c>
      <c r="K17" s="40" t="s">
        <v>628</v>
      </c>
      <c r="L17" s="40" t="s">
        <v>628</v>
      </c>
      <c r="M17" s="98" t="s">
        <v>1144</v>
      </c>
      <c r="N17" s="98" t="s">
        <v>1144</v>
      </c>
      <c r="O17" s="108" t="s">
        <v>628</v>
      </c>
    </row>
    <row r="18" spans="1:15" ht="27" thickTop="1" thickBot="1" x14ac:dyDescent="0.25">
      <c r="A18" s="91" t="s">
        <v>318</v>
      </c>
      <c r="B18" s="39" t="s">
        <v>319</v>
      </c>
      <c r="C18" s="40" t="s">
        <v>1145</v>
      </c>
      <c r="D18" s="40" t="s">
        <v>628</v>
      </c>
      <c r="E18" s="40" t="s">
        <v>628</v>
      </c>
      <c r="F18" s="40" t="s">
        <v>628</v>
      </c>
      <c r="G18" s="40" t="s">
        <v>628</v>
      </c>
      <c r="H18" s="40" t="s">
        <v>628</v>
      </c>
      <c r="I18" s="40" t="s">
        <v>628</v>
      </c>
      <c r="J18" s="40" t="s">
        <v>628</v>
      </c>
      <c r="K18" s="40" t="s">
        <v>628</v>
      </c>
      <c r="L18" s="40" t="s">
        <v>628</v>
      </c>
      <c r="M18" s="40" t="s">
        <v>628</v>
      </c>
      <c r="N18" s="98" t="s">
        <v>1145</v>
      </c>
      <c r="O18" s="108" t="s">
        <v>628</v>
      </c>
    </row>
    <row r="19" spans="1:15" ht="27" thickTop="1" thickBot="1" x14ac:dyDescent="0.25">
      <c r="A19" s="91" t="s">
        <v>366</v>
      </c>
      <c r="B19" s="39" t="s">
        <v>367</v>
      </c>
      <c r="C19" s="40" t="s">
        <v>1146</v>
      </c>
      <c r="D19" s="40" t="s">
        <v>628</v>
      </c>
      <c r="E19" s="40" t="s">
        <v>628</v>
      </c>
      <c r="F19" s="40" t="s">
        <v>628</v>
      </c>
      <c r="G19" s="40" t="s">
        <v>628</v>
      </c>
      <c r="H19" s="40" t="s">
        <v>628</v>
      </c>
      <c r="I19" s="40" t="s">
        <v>628</v>
      </c>
      <c r="J19" s="40" t="s">
        <v>628</v>
      </c>
      <c r="K19" s="40" t="s">
        <v>628</v>
      </c>
      <c r="L19" s="40" t="s">
        <v>628</v>
      </c>
      <c r="M19" s="40" t="s">
        <v>628</v>
      </c>
      <c r="N19" s="40" t="s">
        <v>628</v>
      </c>
      <c r="O19" s="107" t="s">
        <v>1146</v>
      </c>
    </row>
    <row r="20" spans="1:15" ht="27" thickTop="1" thickBot="1" x14ac:dyDescent="0.25">
      <c r="A20" s="91" t="s">
        <v>380</v>
      </c>
      <c r="B20" s="39" t="s">
        <v>381</v>
      </c>
      <c r="C20" s="40" t="s">
        <v>1147</v>
      </c>
      <c r="D20" s="40" t="s">
        <v>628</v>
      </c>
      <c r="E20" s="40" t="s">
        <v>628</v>
      </c>
      <c r="F20" s="40" t="s">
        <v>628</v>
      </c>
      <c r="G20" s="40" t="s">
        <v>628</v>
      </c>
      <c r="H20" s="40" t="s">
        <v>628</v>
      </c>
      <c r="I20" s="40" t="s">
        <v>628</v>
      </c>
      <c r="J20" s="98" t="s">
        <v>1148</v>
      </c>
      <c r="K20" s="98" t="s">
        <v>1148</v>
      </c>
      <c r="L20" s="98" t="s">
        <v>1148</v>
      </c>
      <c r="M20" s="98" t="s">
        <v>1148</v>
      </c>
      <c r="N20" s="98" t="s">
        <v>1148</v>
      </c>
      <c r="O20" s="108" t="s">
        <v>628</v>
      </c>
    </row>
    <row r="21" spans="1:15" ht="27" thickTop="1" thickBot="1" x14ac:dyDescent="0.25">
      <c r="A21" s="91" t="s">
        <v>409</v>
      </c>
      <c r="B21" s="39" t="s">
        <v>410</v>
      </c>
      <c r="C21" s="40" t="s">
        <v>1149</v>
      </c>
      <c r="D21" s="40" t="s">
        <v>628</v>
      </c>
      <c r="E21" s="40" t="s">
        <v>628</v>
      </c>
      <c r="F21" s="40" t="s">
        <v>628</v>
      </c>
      <c r="G21" s="40" t="s">
        <v>628</v>
      </c>
      <c r="H21" s="40" t="s">
        <v>628</v>
      </c>
      <c r="I21" s="40" t="s">
        <v>628</v>
      </c>
      <c r="J21" s="40" t="s">
        <v>628</v>
      </c>
      <c r="K21" s="40" t="s">
        <v>628</v>
      </c>
      <c r="L21" s="40" t="s">
        <v>628</v>
      </c>
      <c r="M21" s="40" t="s">
        <v>628</v>
      </c>
      <c r="N21" s="98" t="s">
        <v>1150</v>
      </c>
      <c r="O21" s="107" t="s">
        <v>1150</v>
      </c>
    </row>
    <row r="22" spans="1:15" ht="27" thickTop="1" thickBot="1" x14ac:dyDescent="0.25">
      <c r="A22" s="91" t="s">
        <v>447</v>
      </c>
      <c r="B22" s="39" t="s">
        <v>448</v>
      </c>
      <c r="C22" s="40" t="s">
        <v>1151</v>
      </c>
      <c r="D22" s="40" t="s">
        <v>628</v>
      </c>
      <c r="E22" s="40" t="s">
        <v>628</v>
      </c>
      <c r="F22" s="40" t="s">
        <v>628</v>
      </c>
      <c r="G22" s="40" t="s">
        <v>628</v>
      </c>
      <c r="H22" s="40" t="s">
        <v>628</v>
      </c>
      <c r="I22" s="40" t="s">
        <v>628</v>
      </c>
      <c r="J22" s="40" t="s">
        <v>628</v>
      </c>
      <c r="K22" s="40" t="s">
        <v>628</v>
      </c>
      <c r="L22" s="40" t="s">
        <v>628</v>
      </c>
      <c r="M22" s="40" t="s">
        <v>628</v>
      </c>
      <c r="N22" s="98" t="s">
        <v>1152</v>
      </c>
      <c r="O22" s="107" t="s">
        <v>1153</v>
      </c>
    </row>
    <row r="23" spans="1:15" ht="27" thickTop="1" thickBot="1" x14ac:dyDescent="0.25">
      <c r="A23" s="109" t="s">
        <v>470</v>
      </c>
      <c r="B23" s="110" t="s">
        <v>471</v>
      </c>
      <c r="C23" s="111" t="s">
        <v>1154</v>
      </c>
      <c r="D23" s="111" t="s">
        <v>628</v>
      </c>
      <c r="E23" s="111" t="s">
        <v>628</v>
      </c>
      <c r="F23" s="111" t="s">
        <v>628</v>
      </c>
      <c r="G23" s="111" t="s">
        <v>628</v>
      </c>
      <c r="H23" s="111" t="s">
        <v>628</v>
      </c>
      <c r="I23" s="111" t="s">
        <v>628</v>
      </c>
      <c r="J23" s="111" t="s">
        <v>628</v>
      </c>
      <c r="K23" s="111" t="s">
        <v>628</v>
      </c>
      <c r="L23" s="111" t="s">
        <v>628</v>
      </c>
      <c r="M23" s="111" t="s">
        <v>628</v>
      </c>
      <c r="N23" s="111" t="s">
        <v>628</v>
      </c>
      <c r="O23" s="112" t="s">
        <v>1154</v>
      </c>
    </row>
    <row r="24" spans="1:15" x14ac:dyDescent="0.2">
      <c r="A24" s="131" t="s">
        <v>1155</v>
      </c>
      <c r="B24" s="131"/>
      <c r="C24" s="38"/>
      <c r="D24" s="59" t="s">
        <v>1156</v>
      </c>
      <c r="E24" s="59" t="s">
        <v>1157</v>
      </c>
      <c r="F24" s="59" t="s">
        <v>1158</v>
      </c>
      <c r="G24" s="59" t="s">
        <v>1159</v>
      </c>
      <c r="H24" s="59" t="s">
        <v>1160</v>
      </c>
      <c r="I24" s="59" t="s">
        <v>1161</v>
      </c>
      <c r="J24" s="59" t="s">
        <v>1162</v>
      </c>
      <c r="K24" s="59" t="s">
        <v>1163</v>
      </c>
      <c r="L24" s="59" t="s">
        <v>1164</v>
      </c>
      <c r="M24" s="59" t="s">
        <v>1165</v>
      </c>
      <c r="N24" s="59" t="s">
        <v>1166</v>
      </c>
      <c r="O24" s="59" t="s">
        <v>1167</v>
      </c>
    </row>
    <row r="25" spans="1:15" x14ac:dyDescent="0.2">
      <c r="A25" s="131" t="s">
        <v>1168</v>
      </c>
      <c r="B25" s="131"/>
      <c r="C25" s="38"/>
      <c r="D25" s="59" t="s">
        <v>1169</v>
      </c>
      <c r="E25" s="59" t="s">
        <v>1170</v>
      </c>
      <c r="F25" s="59" t="s">
        <v>1171</v>
      </c>
      <c r="G25" s="59" t="s">
        <v>1172</v>
      </c>
      <c r="H25" s="59" t="s">
        <v>1173</v>
      </c>
      <c r="I25" s="59" t="s">
        <v>1174</v>
      </c>
      <c r="J25" s="59" t="s">
        <v>1175</v>
      </c>
      <c r="K25" s="59" t="s">
        <v>1176</v>
      </c>
      <c r="L25" s="59" t="s">
        <v>1177</v>
      </c>
      <c r="M25" s="59" t="s">
        <v>1178</v>
      </c>
      <c r="N25" s="59" t="s">
        <v>1179</v>
      </c>
      <c r="O25" s="59" t="s">
        <v>1180</v>
      </c>
    </row>
    <row r="26" spans="1:15" x14ac:dyDescent="0.2">
      <c r="A26" s="131" t="s">
        <v>1181</v>
      </c>
      <c r="B26" s="131"/>
      <c r="C26" s="38"/>
      <c r="D26" s="59" t="s">
        <v>1156</v>
      </c>
      <c r="E26" s="59" t="s">
        <v>1182</v>
      </c>
      <c r="F26" s="59" t="s">
        <v>1183</v>
      </c>
      <c r="G26" s="59" t="s">
        <v>1184</v>
      </c>
      <c r="H26" s="59" t="s">
        <v>1185</v>
      </c>
      <c r="I26" s="59" t="s">
        <v>1186</v>
      </c>
      <c r="J26" s="59" t="s">
        <v>1187</v>
      </c>
      <c r="K26" s="59" t="s">
        <v>1188</v>
      </c>
      <c r="L26" s="59" t="s">
        <v>1189</v>
      </c>
      <c r="M26" s="59" t="s">
        <v>1190</v>
      </c>
      <c r="N26" s="59" t="s">
        <v>1191</v>
      </c>
      <c r="O26" s="59" t="s">
        <v>1192</v>
      </c>
    </row>
    <row r="27" spans="1:15" x14ac:dyDescent="0.2">
      <c r="A27" s="131" t="s">
        <v>1193</v>
      </c>
      <c r="B27" s="131"/>
      <c r="C27" s="38"/>
      <c r="D27" s="59" t="s">
        <v>1169</v>
      </c>
      <c r="E27" s="59" t="s">
        <v>1194</v>
      </c>
      <c r="F27" s="59" t="s">
        <v>1195</v>
      </c>
      <c r="G27" s="59" t="s">
        <v>1196</v>
      </c>
      <c r="H27" s="59" t="s">
        <v>1197</v>
      </c>
      <c r="I27" s="59" t="s">
        <v>1198</v>
      </c>
      <c r="J27" s="59" t="s">
        <v>1199</v>
      </c>
      <c r="K27" s="59" t="s">
        <v>1200</v>
      </c>
      <c r="L27" s="59" t="s">
        <v>1201</v>
      </c>
      <c r="M27" s="59" t="s">
        <v>1202</v>
      </c>
      <c r="N27" s="59" t="s">
        <v>1203</v>
      </c>
      <c r="O27" s="59" t="s">
        <v>1204</v>
      </c>
    </row>
    <row r="28" spans="1:15" x14ac:dyDescent="0.2">
      <c r="A28" s="66"/>
      <c r="B28" s="66"/>
      <c r="C28" s="66"/>
      <c r="D28" s="66"/>
      <c r="E28" s="66"/>
      <c r="F28" s="66"/>
      <c r="G28" s="66"/>
    </row>
    <row r="29" spans="1:15" x14ac:dyDescent="0.2">
      <c r="A29" s="68"/>
      <c r="B29" s="68"/>
      <c r="C29" s="68"/>
      <c r="D29" s="68"/>
      <c r="E29" s="68"/>
      <c r="F29" s="68"/>
      <c r="G29" s="68"/>
    </row>
    <row r="30" spans="1:15" x14ac:dyDescent="0.2">
      <c r="A30" s="125" t="s">
        <v>490</v>
      </c>
      <c r="B30" s="117"/>
      <c r="C30" s="117"/>
      <c r="D30" s="117"/>
      <c r="E30" s="117"/>
      <c r="F30" s="117"/>
      <c r="G30" s="117"/>
    </row>
    <row r="33" spans="5:5" x14ac:dyDescent="0.2">
      <c r="E33" s="215">
        <v>0.04</v>
      </c>
    </row>
  </sheetData>
  <mergeCells count="11">
    <mergeCell ref="A25:B25"/>
    <mergeCell ref="A26:B26"/>
    <mergeCell ref="A27:B27"/>
    <mergeCell ref="A30:G30"/>
    <mergeCell ref="A1:A2"/>
    <mergeCell ref="D1:E1"/>
    <mergeCell ref="F1:G1"/>
    <mergeCell ref="D2:E2"/>
    <mergeCell ref="F2:G2"/>
    <mergeCell ref="A3:G3"/>
    <mergeCell ref="A24:B24"/>
  </mergeCells>
  <pageMargins left="0.511811024" right="0.511811024" top="0.78740157499999996" bottom="0.78740157499999996" header="0.31496062000000002" footer="0.31496062000000002"/>
  <pageSetup paperSize="9" scale="50" orientation="landscape" horizontalDpi="0" verticalDpi="0" r:id="rId1"/>
  <headerFooter>
    <oddHeader xml:space="preserve">&amp;C&amp;"Arial,Negrito"ANE KAROLYNE A. GOMES EIRELI
CNPJ: 12.631.005/0001-00             </oddHeader>
    <oddFooter>&amp;C&amp;"Arial,Negrito"C B WORK CONSTRUTORA – CNPJ: 12.631.005/0001-00 - INSC. MUNICIPAL: 340.187 - RUA JOSÉ FLORÊNCIO, 1045  BAIRRO CACOAL – MEDICILÂNDIA – PARÁ - FONE (93) 99196-9441 – e-mail: cbwork-construtora@hotmail.com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Orçamento Sintético</vt:lpstr>
      <vt:lpstr>ENCARGOS</vt:lpstr>
      <vt:lpstr>Planilha4</vt:lpstr>
      <vt:lpstr>orçamento analítico</vt:lpstr>
      <vt:lpstr>cronograma</vt:lpstr>
      <vt:lpstr>cronograma!Area_de_impressao</vt:lpstr>
      <vt:lpstr>ENCARGOS!Area_de_impressao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GUILHERME</cp:lastModifiedBy>
  <cp:revision>0</cp:revision>
  <cp:lastPrinted>2022-06-24T01:54:49Z</cp:lastPrinted>
  <dcterms:created xsi:type="dcterms:W3CDTF">2022-06-24T00:24:57Z</dcterms:created>
  <dcterms:modified xsi:type="dcterms:W3CDTF">2022-07-04T16:27:21Z</dcterms:modified>
</cp:coreProperties>
</file>